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0AAB2914-58DC-4936-A9E9-14ACEF78AF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odel 1 - Commitment" sheetId="1" r:id="rId1"/>
    <sheet name="__tracelight_scratchpad__" sheetId="2" state="veryHidden" r:id="rId2"/>
  </sheets>
  <definedNames>
    <definedName name="_xlnm.Print_Area" localSheetId="0">'Model 1 - Commitment'!$A$1:$T$69</definedName>
  </definedNames>
  <calcPr calcId="191029" iterateDelta="1E-4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0" i="1" l="1"/>
  <c r="C50" i="1"/>
  <c r="D50" i="1"/>
  <c r="E50" i="1"/>
  <c r="F50" i="1"/>
  <c r="G50" i="1"/>
  <c r="H50" i="1"/>
  <c r="I50" i="1"/>
  <c r="B35" i="1"/>
  <c r="C35" i="1"/>
  <c r="D35" i="1"/>
  <c r="E35" i="1"/>
  <c r="F35" i="1"/>
  <c r="G35" i="1"/>
  <c r="H35" i="1"/>
  <c r="I35" i="1"/>
  <c r="G2" i="1"/>
  <c r="H2" i="1" s="1"/>
  <c r="H5" i="1" l="1"/>
  <c r="H4" i="1"/>
  <c r="H3" i="1"/>
  <c r="T45" i="1"/>
  <c r="O21" i="1"/>
  <c r="N21" i="1"/>
  <c r="M21" i="1"/>
  <c r="L21" i="1"/>
  <c r="K21" i="1"/>
  <c r="J21" i="1"/>
  <c r="K69" i="1" l="1"/>
  <c r="K47" i="1" s="1"/>
  <c r="K43" i="1" s="1"/>
  <c r="J69" i="1"/>
  <c r="J47" i="1" s="1"/>
  <c r="J43" i="1" s="1"/>
  <c r="T48" i="1" l="1"/>
  <c r="T44" i="1"/>
  <c r="T25" i="1"/>
  <c r="U5" i="1" s="1"/>
  <c r="T5" i="1" s="1"/>
  <c r="F69" i="1"/>
  <c r="F47" i="1" s="1"/>
  <c r="G69" i="1"/>
  <c r="G47" i="1" s="1"/>
  <c r="H69" i="1"/>
  <c r="H47" i="1" s="1"/>
  <c r="H21" i="1"/>
  <c r="G21" i="1"/>
  <c r="E21" i="1"/>
  <c r="B21" i="1"/>
  <c r="I21" i="1"/>
  <c r="B27" i="1" l="1"/>
  <c r="T23" i="1"/>
  <c r="T20" i="1"/>
  <c r="C21" i="1"/>
  <c r="D21" i="1"/>
  <c r="F21" i="1"/>
  <c r="C27" i="1" l="1"/>
  <c r="D27" i="1" l="1"/>
  <c r="E27" i="1" s="1"/>
  <c r="F27" i="1" s="1"/>
  <c r="G27" i="1" s="1"/>
  <c r="T46" i="1"/>
  <c r="T31" i="1"/>
  <c r="H27" i="1" l="1"/>
  <c r="I27" i="1" s="1"/>
  <c r="J27" i="1" s="1"/>
  <c r="K27" i="1" s="1"/>
  <c r="L27" i="1" s="1"/>
  <c r="M27" i="1" s="1"/>
  <c r="N27" i="1" s="1"/>
  <c r="O27" i="1" s="1"/>
  <c r="P27" i="1" s="1"/>
  <c r="Q27" i="1" s="1"/>
  <c r="R27" i="1" s="1"/>
  <c r="S27" i="1" s="1"/>
  <c r="T6" i="1" l="1"/>
  <c r="S69" i="1"/>
  <c r="S47" i="1" s="1"/>
  <c r="R69" i="1"/>
  <c r="R47" i="1" s="1"/>
  <c r="Q69" i="1"/>
  <c r="Q47" i="1" s="1"/>
  <c r="P69" i="1"/>
  <c r="P47" i="1" s="1"/>
  <c r="O69" i="1"/>
  <c r="O47" i="1" s="1"/>
  <c r="N69" i="1"/>
  <c r="N47" i="1" s="1"/>
  <c r="M69" i="1"/>
  <c r="M47" i="1" s="1"/>
  <c r="L69" i="1"/>
  <c r="L47" i="1" s="1"/>
  <c r="I69" i="1"/>
  <c r="I47" i="1" s="1"/>
  <c r="E69" i="1"/>
  <c r="E47" i="1" s="1"/>
  <c r="D69" i="1"/>
  <c r="D47" i="1" s="1"/>
  <c r="C69" i="1"/>
  <c r="C47" i="1" s="1"/>
  <c r="B69" i="1"/>
  <c r="B47" i="1" s="1"/>
  <c r="T47" i="1" l="1"/>
  <c r="T2" i="1" l="1"/>
  <c r="G8" i="1"/>
  <c r="H6" i="1"/>
  <c r="T3" i="1" s="1"/>
  <c r="C36" i="1" l="1"/>
  <c r="B36" i="1"/>
  <c r="H36" i="1"/>
  <c r="F36" i="1"/>
  <c r="G36" i="1"/>
  <c r="E36" i="1"/>
  <c r="I36" i="1"/>
  <c r="D36" i="1"/>
  <c r="H8" i="1"/>
  <c r="U2" i="1"/>
  <c r="U3" i="1"/>
  <c r="G11" i="1" l="1"/>
  <c r="H11" i="1" s="1"/>
  <c r="T36" i="1"/>
  <c r="T27" i="1" l="1"/>
  <c r="T21" i="1"/>
  <c r="T4" i="1" s="1"/>
  <c r="U4" i="1" l="1"/>
  <c r="B43" i="1"/>
  <c r="B49" i="1" s="1"/>
  <c r="C43" i="1"/>
  <c r="D43" i="1"/>
  <c r="E43" i="1"/>
  <c r="F43" i="1"/>
  <c r="G43" i="1"/>
  <c r="H43" i="1"/>
  <c r="I43" i="1"/>
  <c r="L43" i="1"/>
  <c r="M43" i="1"/>
  <c r="N43" i="1"/>
  <c r="O43" i="1"/>
  <c r="P43" i="1"/>
  <c r="Q43" i="1"/>
  <c r="R43" i="1"/>
  <c r="S43" i="1"/>
  <c r="C49" i="1" l="1"/>
  <c r="D49" i="1" s="1"/>
  <c r="E49" i="1" s="1"/>
  <c r="F49" i="1" s="1"/>
  <c r="G49" i="1" s="1"/>
  <c r="H49" i="1" s="1"/>
  <c r="I49" i="1" s="1"/>
  <c r="J49" i="1" s="1"/>
  <c r="K49" i="1" s="1"/>
  <c r="L49" i="1" s="1"/>
  <c r="M49" i="1" s="1"/>
  <c r="N49" i="1" s="1"/>
  <c r="O49" i="1" s="1"/>
  <c r="P49" i="1" s="1"/>
  <c r="Q49" i="1" s="1"/>
  <c r="R49" i="1" s="1"/>
  <c r="S49" i="1" s="1"/>
  <c r="T43" i="1"/>
  <c r="T49" i="1" l="1"/>
  <c r="B70" i="1"/>
  <c r="U48" i="1"/>
  <c r="B41" i="1" l="1"/>
  <c r="C41" i="1" l="1"/>
  <c r="D41" i="1" l="1"/>
  <c r="E41" i="1" l="1"/>
  <c r="F41" i="1" l="1"/>
  <c r="G41" i="1" l="1"/>
  <c r="H41" i="1" l="1"/>
  <c r="I41" i="1" l="1"/>
  <c r="E28" i="1" l="1"/>
  <c r="E22" i="1"/>
  <c r="C32" i="1"/>
  <c r="C30" i="1"/>
  <c r="S35" i="1"/>
  <c r="S37" i="1"/>
  <c r="R33" i="1"/>
  <c r="R26" i="1"/>
  <c r="R19" i="1"/>
  <c r="O35" i="1"/>
  <c r="O37" i="1"/>
  <c r="N33" i="1"/>
  <c r="N26" i="1"/>
  <c r="N19" i="1"/>
  <c r="N40" i="1"/>
  <c r="N50" i="1"/>
  <c r="K32" i="1"/>
  <c r="K30" i="1"/>
  <c r="E32" i="1"/>
  <c r="E30" i="1"/>
  <c r="S30" i="1"/>
  <c r="S32" i="1"/>
  <c r="T32" i="1"/>
  <c r="J19" i="1"/>
  <c r="J26" i="1"/>
  <c r="J33" i="1"/>
  <c r="K37" i="1"/>
  <c r="K35" i="1"/>
  <c r="D32" i="1"/>
  <c r="D30" i="1"/>
  <c r="I28" i="1"/>
  <c r="I22" i="1"/>
  <c r="T33" i="1"/>
  <c r="S33" i="1"/>
  <c r="N32" i="1"/>
  <c r="N30" i="1"/>
  <c r="H32" i="1"/>
  <c r="H30" i="1"/>
  <c r="O32" i="1"/>
  <c r="O30" i="1"/>
  <c r="G28" i="1"/>
  <c r="G22" i="1"/>
  <c r="O50" i="1"/>
  <c r="O40" i="1"/>
  <c r="C33" i="1"/>
  <c r="C19" i="1"/>
  <c r="C26" i="1"/>
  <c r="C40" i="1"/>
  <c r="L19" i="1"/>
  <c r="L26" i="1"/>
  <c r="L33" i="1"/>
  <c r="M37" i="1"/>
  <c r="M35" i="1"/>
  <c r="H28" i="1"/>
  <c r="H22" i="1"/>
  <c r="M19" i="1"/>
  <c r="M26" i="1"/>
  <c r="M33" i="1"/>
  <c r="N37" i="1"/>
  <c r="N35" i="1"/>
  <c r="F32" i="1"/>
  <c r="F30" i="1"/>
  <c r="S19" i="1"/>
  <c r="S26" i="1"/>
  <c r="T26" i="1"/>
  <c r="P32" i="1"/>
  <c r="P30" i="1"/>
  <c r="L35" i="1"/>
  <c r="L37" i="1"/>
  <c r="K33" i="1"/>
  <c r="K26" i="1"/>
  <c r="K19" i="1"/>
  <c r="Q32" i="1"/>
  <c r="Q30" i="1"/>
  <c r="I32" i="1"/>
  <c r="I30" i="1"/>
  <c r="T50" i="1"/>
  <c r="S50" i="1"/>
  <c r="T7" i="1"/>
  <c r="F40" i="1"/>
  <c r="D28" i="1"/>
  <c r="D22" i="1"/>
  <c r="T28" i="1"/>
  <c r="T22" i="1"/>
  <c r="H10" i="1"/>
  <c r="G10" i="1"/>
  <c r="T19" i="1"/>
  <c r="T8" i="1"/>
  <c r="S40" i="1"/>
  <c r="S41" i="1"/>
  <c r="T41" i="1"/>
  <c r="R35" i="1"/>
  <c r="R37" i="1"/>
  <c r="Q33" i="1"/>
  <c r="Q26" i="1"/>
  <c r="Q19" i="1"/>
  <c r="G32" i="1"/>
  <c r="G30" i="1"/>
  <c r="F19" i="1"/>
  <c r="F26" i="1"/>
  <c r="F33" i="1"/>
  <c r="M32" i="1"/>
  <c r="M30" i="1"/>
  <c r="T9" i="1"/>
  <c r="T30" i="1"/>
  <c r="C28" i="1"/>
  <c r="C22" i="1"/>
  <c r="M40" i="1"/>
  <c r="M50" i="1"/>
  <c r="L40" i="1"/>
  <c r="L50" i="1"/>
  <c r="K40" i="1"/>
  <c r="K50" i="1"/>
  <c r="R40" i="1"/>
  <c r="R41" i="1"/>
  <c r="R50" i="1"/>
  <c r="D33" i="1"/>
  <c r="D19" i="1"/>
  <c r="D26" i="1"/>
  <c r="D40" i="1"/>
  <c r="E40" i="1"/>
  <c r="E19" i="1"/>
  <c r="E26" i="1"/>
  <c r="E33" i="1"/>
  <c r="F28" i="1"/>
  <c r="F22" i="1"/>
  <c r="T24" i="1"/>
  <c r="B24" i="1"/>
  <c r="B22" i="1"/>
  <c r="B28" i="1"/>
  <c r="B40" i="1"/>
  <c r="B19" i="1"/>
  <c r="B26" i="1"/>
  <c r="B33" i="1"/>
  <c r="H12" i="1"/>
  <c r="I40" i="1"/>
  <c r="J32" i="1"/>
  <c r="J30" i="1"/>
  <c r="R32" i="1"/>
  <c r="R30" i="1"/>
  <c r="L32" i="1"/>
  <c r="L30" i="1"/>
  <c r="T35" i="1"/>
  <c r="P19" i="1"/>
  <c r="P26" i="1"/>
  <c r="P33" i="1"/>
  <c r="Q37" i="1"/>
  <c r="Q35" i="1"/>
  <c r="T37" i="1"/>
  <c r="H33" i="1"/>
  <c r="H19" i="1"/>
  <c r="H26" i="1"/>
  <c r="H40" i="1"/>
  <c r="P40" i="1"/>
  <c r="P50" i="1"/>
  <c r="O19" i="1"/>
  <c r="O26" i="1"/>
  <c r="O33" i="1"/>
  <c r="P37" i="1"/>
  <c r="P35" i="1"/>
  <c r="J50" i="1"/>
  <c r="J40" i="1"/>
  <c r="Q50" i="1"/>
  <c r="J35" i="1"/>
  <c r="J41" i="1"/>
  <c r="K41" i="1"/>
  <c r="L41" i="1"/>
  <c r="M41" i="1"/>
  <c r="N41" i="1"/>
  <c r="O41" i="1"/>
  <c r="P41" i="1"/>
  <c r="Q41" i="1"/>
  <c r="Q40" i="1"/>
  <c r="B30" i="1"/>
  <c r="B32" i="1"/>
  <c r="G33" i="1"/>
  <c r="G19" i="1"/>
  <c r="G26" i="1"/>
  <c r="G40" i="1"/>
  <c r="D24" i="1"/>
  <c r="E24" i="1"/>
  <c r="O24" i="1"/>
  <c r="H9" i="1"/>
  <c r="S24" i="1"/>
  <c r="C24" i="1"/>
  <c r="N24" i="1"/>
  <c r="G24" i="1"/>
  <c r="L24" i="1"/>
  <c r="R24" i="1"/>
  <c r="H24" i="1"/>
  <c r="I24" i="1"/>
  <c r="K24" i="1"/>
  <c r="Q24" i="1"/>
  <c r="M24" i="1"/>
  <c r="F24" i="1"/>
  <c r="P24" i="1"/>
  <c r="I19" i="1"/>
  <c r="I26" i="1"/>
  <c r="I33" i="1"/>
  <c r="J37" i="1"/>
  <c r="G12" i="1"/>
  <c r="G9" i="1"/>
  <c r="J24" i="1"/>
</calcChain>
</file>

<file path=xl/sharedStrings.xml><?xml version="1.0" encoding="utf-8"?>
<sst xmlns="http://schemas.openxmlformats.org/spreadsheetml/2006/main" count="119" uniqueCount="91">
  <si>
    <t>[‘000 PLN]</t>
  </si>
  <si>
    <t>N/A</t>
  </si>
  <si>
    <t>PFR KOFFI</t>
  </si>
  <si>
    <t>Schedule 4 Financial Schedule</t>
  </si>
  <si>
    <t>How to fill out the table:</t>
  </si>
  <si>
    <t>1. This tab should only be completed for the offer to set up a fund in Model 1 (commitment model).</t>
  </si>
  <si>
    <t>2. Activate iterative calculation. (File -&gt; Options -&gt; Formulas -&gt; Iterative calculation).</t>
  </si>
  <si>
    <t>3. Fields highlighted in orange should be filled out by the Tenderer.</t>
  </si>
  <si>
    <t>4. Table with fields P1:V9 confirms, whether the table has been correctly filled out in line with several required criteria.</t>
  </si>
  <si>
    <t>5. Table area covers fields A1:V69.</t>
  </si>
  <si>
    <t xml:space="preserve">Investment expenditure </t>
  </si>
  <si>
    <t>Number of First Investments executed in a given period (except for Follow-on Investments)</t>
  </si>
  <si>
    <t>Investment expenditure (as % of the Investment Budget – in %) in a given period</t>
  </si>
  <si>
    <t>- including First Investments (in amounts) in a given period</t>
  </si>
  <si>
    <t>- including First Investments (as % of the Investment Budget – in %) in a given period</t>
  </si>
  <si>
    <t>- including Follow-on Investments (in amounts) in a given period</t>
  </si>
  <si>
    <t>- including Follow-on Investments (as % of the Investment Budget – in %) in a given period</t>
  </si>
  <si>
    <t>Cumulative value of investment expenditure</t>
  </si>
  <si>
    <t>% of the invested Investment Budget cumulatively</t>
  </si>
  <si>
    <t>Average investment ticket of First Investments in a given period</t>
  </si>
  <si>
    <t>Value of investment exits (at purchase amount) in a given period</t>
  </si>
  <si>
    <t>Value of investment exits (at purchase amount) as % of the Investment Budget (in %) in a given period</t>
  </si>
  <si>
    <t>Value of investment exits (at purchase amount) cumulatively</t>
  </si>
  <si>
    <t>Net investment expenditure cumulatively, i.e. the value of investment expenditure culumatively less the value of investment exits (at purchase amount) culumatively</t>
  </si>
  <si>
    <t>Proceeds from management fees***, including:</t>
  </si>
  <si>
    <t xml:space="preserve"> - Fixed remuneration (paid in advance)</t>
  </si>
  <si>
    <t xml:space="preserve"> - Variable remuneration (paid in arrears)</t>
  </si>
  <si>
    <t>Fixed remuneration (% in a period)</t>
  </si>
  <si>
    <t>Variable remuneration (% in a period)</t>
  </si>
  <si>
    <t>22% Rolling Limit</t>
  </si>
  <si>
    <t>Proceeds from management fees***, cumulatively</t>
  </si>
  <si>
    <t>Other operating expenses****, including:</t>
  </si>
  <si>
    <t>Administrative expenses (including office, accounting, business trips/ telecommunications, other) [PLN ‘000]</t>
  </si>
  <si>
    <t>Cost of Investment preparation, execution and supervision [PLN '000]</t>
  </si>
  <si>
    <t>Fund liquidation costs [PLN ‘000]</t>
  </si>
  <si>
    <t>Remuneration (including social insurance and other benefits), including:</t>
  </si>
  <si>
    <t>Other expenses (including marketing, taxes, notarial fees, fiscal fees other) [PLN '000]</t>
  </si>
  <si>
    <t>Operating expenses cumulatively</t>
  </si>
  <si>
    <t>Coverage of operating expenses by management fee</t>
  </si>
  <si>
    <t>*** Ratio of management fee to the contributions made to VC Fund must not exceed 22%</t>
  </si>
  <si>
    <t>**** Operating expenses should be given for both, VC Fund and the Managing Entity</t>
  </si>
  <si>
    <t xml:space="preserve">Employment (as per positions and roles, including Key Persons, Investment Committee and other members of the Operating Team) </t>
  </si>
  <si>
    <t>Key Person 1 (enter first and last name)</t>
  </si>
  <si>
    <t>Key Person 2 (enter first and last name)</t>
  </si>
  <si>
    <t>Key Person 3 (enter first and last name)</t>
  </si>
  <si>
    <t>Key Person 4 (enter first and last name)</t>
  </si>
  <si>
    <t>Key Person 5 (enter first and last name)</t>
  </si>
  <si>
    <t>Position 1 (enter position name)</t>
  </si>
  <si>
    <t>Position 2 (enter position name)</t>
  </si>
  <si>
    <t>Position 3 (enter position name)</t>
  </si>
  <si>
    <t>Position 4 (enter position name)</t>
  </si>
  <si>
    <t>Position 5 (enter position name)</t>
  </si>
  <si>
    <t>Position 6 (enter position name)</t>
  </si>
  <si>
    <t>Monthly Team remuneration in a period (cost of the Managing Entity)</t>
  </si>
  <si>
    <t>KP remuneration / total expenses</t>
  </si>
  <si>
    <t>Assumptions</t>
  </si>
  <si>
    <t>[PLN ‘000]</t>
  </si>
  <si>
    <t>Share</t>
  </si>
  <si>
    <t>Declared Capitalization of VC Fund, including:</t>
  </si>
  <si>
    <t>Private Investor/s</t>
  </si>
  <si>
    <t>Key Persons</t>
  </si>
  <si>
    <t>Other Team members</t>
  </si>
  <si>
    <t xml:space="preserve">   Investment Budget</t>
  </si>
  <si>
    <t>Operating Budget (Management fee in Investment Horizon)</t>
  </si>
  <si>
    <t>Management fee – fixed remuneration</t>
  </si>
  <si>
    <t>Management fee – variable remuneration</t>
  </si>
  <si>
    <t>Investment Horizon</t>
  </si>
  <si>
    <t>Investment period*</t>
  </si>
  <si>
    <t>Investment exit period**</t>
  </si>
  <si>
    <t xml:space="preserve">I year </t>
  </si>
  <si>
    <t xml:space="preserve">II year </t>
  </si>
  <si>
    <t xml:space="preserve">III year </t>
  </si>
  <si>
    <t xml:space="preserve">IV year </t>
  </si>
  <si>
    <t>1st semester</t>
  </si>
  <si>
    <t>2nd semester</t>
  </si>
  <si>
    <t>Monthly remuneration for a given position (cost of the Managing Entity) [PLN '000]</t>
  </si>
  <si>
    <t>Control Table</t>
  </si>
  <si>
    <t>Key Persons' contribution, minimum 1% of the Declared Capitalization of VC Fund</t>
  </si>
  <si>
    <t>Investment expenditure is equal to 100% of the Investment Budget</t>
  </si>
  <si>
    <t>Total Investment Expenses and Management Fees = Declared Capitalization</t>
  </si>
  <si>
    <t>Total investment exits (in the purchase price) &lt;= total investment entries</t>
  </si>
  <si>
    <t>Contribution of PFR KOFFI, up to 60% of the Declared Capitalizatoin of VC Fund</t>
  </si>
  <si>
    <t>Investment pace pursuant to Section 13 Term Sheet</t>
  </si>
  <si>
    <t>Follow-on Investments represent not more than 30% of the Investment Budget</t>
  </si>
  <si>
    <t>V year</t>
  </si>
  <si>
    <t>VI year</t>
  </si>
  <si>
    <t>VII year</t>
  </si>
  <si>
    <t>VIII year</t>
  </si>
  <si>
    <t>IX year</t>
  </si>
  <si>
    <t>* Base investment period is 5 years which, in justified cases, may be extended in accordance with point. 14 Term-Sheet, i.e. by up to 1 year, but no longer than until 31.12.2030. For the purposes of the financial schedule, a maximum 5-year Investment Period should be assumed</t>
  </si>
  <si>
    <t>** Base Investment exit period is 5 years (after the end of Base Investment Period), which, in justified cases, may be extended in accordance with point. 14 Term-Sheet, i.e. with an investment horizon of no more than 12 years. For the purposes of the financial schedule, a maximum 5-year Investment Exit Period should be assumed.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</si>
</sst>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_-* #,##0_-;\-* #,##0_-;_-* &quot;-&quot;??_-;_-@_-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  <scheme val="minor"/>
    </font>
    <font>
      <i/>
      <sz val="9"/>
      <color theme="0" tint="-0.34998626667073579"/>
      <name val="Calibri"/>
      <family val="2"/>
      <charset val="238"/>
      <scheme val="minor"/>
    </font>
    <font>
      <i/>
      <sz val="9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</font>
    <font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i/>
      <sz val="11"/>
      <color indexed="8"/>
      <name val="Calibri"/>
      <family val="2"/>
      <charset val="238"/>
    </font>
    <font>
      <i/>
      <sz val="10"/>
      <name val="Calibri"/>
      <family val="2"/>
      <charset val="238"/>
    </font>
    <font>
      <b/>
      <sz val="11"/>
      <name val="Calibri"/>
      <family val="2"/>
      <charset val="238"/>
    </font>
    <font>
      <b/>
      <i/>
      <sz val="11"/>
      <name val="Calibri"/>
      <family val="2"/>
      <charset val="238"/>
    </font>
    <font>
      <sz val="72"/>
      <color theme="2" tint="-0.499984740745262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rgb="FFC00000"/>
      </patternFill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8" borderId="0" applyNumberFormat="0" applyBorder="0" applyAlignment="0" applyProtection="0"/>
  </cellStyleXfs>
  <cellXfs count="203">
    <xf numFmtId="0" fontId="0" fillId="0" borderId="0" xfId="0"/>
    <xf numFmtId="3" fontId="0" fillId="4" borderId="0" xfId="0" applyNumberFormat="1" applyFill="1" applyProtection="1">
      <protection locked="0"/>
    </xf>
    <xf numFmtId="3" fontId="0" fillId="4" borderId="8" xfId="0" applyNumberFormat="1" applyFill="1" applyBorder="1" applyProtection="1">
      <protection locked="0"/>
    </xf>
    <xf numFmtId="3" fontId="2" fillId="4" borderId="13" xfId="0" applyNumberFormat="1" applyFont="1" applyFill="1" applyBorder="1" applyAlignment="1" applyProtection="1">
      <alignment vertical="center"/>
      <protection locked="0"/>
    </xf>
    <xf numFmtId="3" fontId="2" fillId="4" borderId="0" xfId="0" applyNumberFormat="1" applyFont="1" applyFill="1" applyAlignment="1" applyProtection="1">
      <alignment vertical="center"/>
      <protection locked="0"/>
    </xf>
    <xf numFmtId="9" fontId="2" fillId="4" borderId="13" xfId="1" applyFont="1" applyFill="1" applyBorder="1" applyAlignment="1" applyProtection="1">
      <alignment vertical="center"/>
      <protection locked="0"/>
    </xf>
    <xf numFmtId="9" fontId="2" fillId="4" borderId="0" xfId="1" applyFont="1" applyFill="1" applyBorder="1" applyAlignment="1" applyProtection="1">
      <alignment vertical="center"/>
      <protection locked="0"/>
    </xf>
    <xf numFmtId="164" fontId="2" fillId="4" borderId="13" xfId="1" applyNumberFormat="1" applyFont="1" applyFill="1" applyBorder="1" applyAlignment="1" applyProtection="1">
      <alignment vertical="center"/>
      <protection locked="0"/>
    </xf>
    <xf numFmtId="164" fontId="2" fillId="4" borderId="0" xfId="1" applyNumberFormat="1" applyFont="1" applyFill="1" applyBorder="1" applyAlignment="1" applyProtection="1">
      <alignment vertical="center"/>
      <protection locked="0"/>
    </xf>
    <xf numFmtId="164" fontId="2" fillId="4" borderId="0" xfId="1" applyNumberFormat="1" applyFont="1" applyFill="1" applyAlignment="1" applyProtection="1">
      <alignment vertical="center"/>
      <protection locked="0"/>
    </xf>
    <xf numFmtId="164" fontId="2" fillId="4" borderId="5" xfId="1" applyNumberFormat="1" applyFont="1" applyFill="1" applyBorder="1" applyAlignment="1" applyProtection="1">
      <alignment vertical="center"/>
      <protection locked="0"/>
    </xf>
    <xf numFmtId="3" fontId="17" fillId="8" borderId="13" xfId="3" applyNumberFormat="1" applyFont="1" applyBorder="1" applyAlignment="1" applyProtection="1">
      <alignment vertical="center"/>
      <protection locked="0"/>
    </xf>
    <xf numFmtId="3" fontId="17" fillId="8" borderId="0" xfId="3" applyNumberFormat="1" applyFont="1" applyAlignment="1" applyProtection="1">
      <alignment vertical="center"/>
      <protection locked="0"/>
    </xf>
    <xf numFmtId="3" fontId="17" fillId="8" borderId="0" xfId="3" applyNumberFormat="1" applyFont="1" applyBorder="1" applyAlignment="1" applyProtection="1">
      <alignment vertical="center"/>
      <protection locked="0"/>
    </xf>
    <xf numFmtId="3" fontId="17" fillId="4" borderId="13" xfId="0" applyNumberFormat="1" applyFont="1" applyFill="1" applyBorder="1" applyAlignment="1" applyProtection="1">
      <alignment vertical="center"/>
      <protection locked="0"/>
    </xf>
    <xf numFmtId="3" fontId="17" fillId="4" borderId="0" xfId="0" applyNumberFormat="1" applyFont="1" applyFill="1" applyAlignment="1" applyProtection="1">
      <alignment vertical="center"/>
      <protection locked="0"/>
    </xf>
    <xf numFmtId="0" fontId="17" fillId="8" borderId="13" xfId="3" applyFont="1" applyBorder="1" applyAlignment="1" applyProtection="1">
      <alignment horizontal="left" indent="1"/>
      <protection locked="0"/>
    </xf>
    <xf numFmtId="0" fontId="24" fillId="8" borderId="36" xfId="3" applyFont="1" applyBorder="1" applyAlignment="1" applyProtection="1">
      <alignment horizontal="left" vertical="center" indent="2"/>
      <protection locked="0"/>
    </xf>
    <xf numFmtId="165" fontId="2" fillId="4" borderId="31" xfId="2" applyNumberFormat="1" applyFont="1" applyFill="1" applyBorder="1" applyAlignment="1" applyProtection="1">
      <alignment vertical="center"/>
      <protection locked="0"/>
    </xf>
    <xf numFmtId="165" fontId="2" fillId="4" borderId="29" xfId="2" applyNumberFormat="1" applyFont="1" applyFill="1" applyBorder="1" applyAlignment="1" applyProtection="1">
      <alignment vertical="center"/>
      <protection locked="0"/>
    </xf>
    <xf numFmtId="165" fontId="2" fillId="4" borderId="32" xfId="2" applyNumberFormat="1" applyFont="1" applyFill="1" applyBorder="1" applyAlignment="1" applyProtection="1">
      <alignment vertical="center"/>
      <protection locked="0"/>
    </xf>
    <xf numFmtId="0" fontId="24" fillId="8" borderId="4" xfId="3" applyFont="1" applyBorder="1" applyAlignment="1" applyProtection="1">
      <alignment horizontal="left" vertical="center" indent="2"/>
      <protection locked="0"/>
    </xf>
    <xf numFmtId="165" fontId="2" fillId="4" borderId="0" xfId="2" applyNumberFormat="1" applyFont="1" applyFill="1" applyBorder="1" applyAlignment="1" applyProtection="1">
      <alignment vertical="center"/>
      <protection locked="0"/>
    </xf>
    <xf numFmtId="165" fontId="2" fillId="4" borderId="13" xfId="2" applyNumberFormat="1" applyFont="1" applyFill="1" applyBorder="1" applyAlignment="1" applyProtection="1">
      <alignment vertical="center"/>
      <protection locked="0"/>
    </xf>
    <xf numFmtId="165" fontId="2" fillId="4" borderId="34" xfId="2" applyNumberFormat="1" applyFont="1" applyFill="1" applyBorder="1" applyAlignment="1" applyProtection="1">
      <alignment vertical="center"/>
      <protection locked="0"/>
    </xf>
    <xf numFmtId="0" fontId="24" fillId="8" borderId="37" xfId="3" applyFont="1" applyBorder="1" applyAlignment="1" applyProtection="1">
      <alignment horizontal="left" vertical="center" indent="2"/>
      <protection locked="0"/>
    </xf>
    <xf numFmtId="165" fontId="2" fillId="4" borderId="26" xfId="2" applyNumberFormat="1" applyFont="1" applyFill="1" applyBorder="1" applyAlignment="1" applyProtection="1">
      <alignment vertical="center"/>
      <protection locked="0"/>
    </xf>
    <xf numFmtId="165" fontId="2" fillId="4" borderId="27" xfId="2" applyNumberFormat="1" applyFont="1" applyFill="1" applyBorder="1" applyAlignment="1" applyProtection="1">
      <alignment vertical="center"/>
      <protection locked="0"/>
    </xf>
    <xf numFmtId="165" fontId="2" fillId="4" borderId="33" xfId="2" applyNumberFormat="1" applyFont="1" applyFill="1" applyBorder="1" applyAlignment="1" applyProtection="1">
      <alignment vertical="center"/>
      <protection locked="0"/>
    </xf>
    <xf numFmtId="0" fontId="20" fillId="10" borderId="0" xfId="0" applyFont="1" applyFill="1"/>
    <xf numFmtId="0" fontId="13" fillId="6" borderId="1" xfId="0" applyFont="1" applyFill="1" applyBorder="1"/>
    <xf numFmtId="0" fontId="10" fillId="6" borderId="2" xfId="0" applyFont="1" applyFill="1" applyBorder="1"/>
    <xf numFmtId="0" fontId="0" fillId="6" borderId="2" xfId="0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28" fillId="10" borderId="1" xfId="0" applyFont="1" applyFill="1" applyBorder="1"/>
    <xf numFmtId="0" fontId="16" fillId="6" borderId="2" xfId="0" applyFont="1" applyFill="1" applyBorder="1"/>
    <xf numFmtId="0" fontId="16" fillId="5" borderId="3" xfId="0" applyFont="1" applyFill="1" applyBorder="1"/>
    <xf numFmtId="0" fontId="16" fillId="5" borderId="2" xfId="0" applyFont="1" applyFill="1" applyBorder="1"/>
    <xf numFmtId="0" fontId="21" fillId="0" borderId="0" xfId="0" applyFont="1"/>
    <xf numFmtId="0" fontId="12" fillId="0" borderId="14" xfId="0" applyFont="1" applyBorder="1"/>
    <xf numFmtId="0" fontId="0" fillId="0" borderId="15" xfId="0" applyBorder="1"/>
    <xf numFmtId="3" fontId="12" fillId="0" borderId="15" xfId="0" applyNumberFormat="1" applyFont="1" applyBorder="1"/>
    <xf numFmtId="164" fontId="0" fillId="0" borderId="16" xfId="1" applyNumberFormat="1" applyFont="1" applyBorder="1" applyAlignment="1" applyProtection="1">
      <alignment horizontal="center"/>
    </xf>
    <xf numFmtId="0" fontId="27" fillId="0" borderId="14" xfId="0" applyFont="1" applyBorder="1"/>
    <xf numFmtId="0" fontId="17" fillId="0" borderId="15" xfId="0" applyFont="1" applyBorder="1"/>
    <xf numFmtId="0" fontId="14" fillId="5" borderId="16" xfId="0" applyFont="1" applyFill="1" applyBorder="1" applyAlignment="1">
      <alignment horizontal="right"/>
    </xf>
    <xf numFmtId="164" fontId="17" fillId="5" borderId="16" xfId="0" applyNumberFormat="1" applyFont="1" applyFill="1" applyBorder="1"/>
    <xf numFmtId="0" fontId="0" fillId="0" borderId="13" xfId="0" applyBorder="1" applyAlignment="1">
      <alignment horizontal="left" indent="1"/>
    </xf>
    <xf numFmtId="164" fontId="0" fillId="0" borderId="5" xfId="1" applyNumberFormat="1" applyFont="1" applyBorder="1" applyAlignment="1" applyProtection="1">
      <alignment horizontal="center"/>
    </xf>
    <xf numFmtId="0" fontId="22" fillId="0" borderId="13" xfId="0" applyFont="1" applyBorder="1"/>
    <xf numFmtId="0" fontId="14" fillId="5" borderId="5" xfId="0" applyFont="1" applyFill="1" applyBorder="1" applyAlignment="1">
      <alignment horizontal="right"/>
    </xf>
    <xf numFmtId="164" fontId="0" fillId="5" borderId="5" xfId="0" applyNumberFormat="1" applyFill="1" applyBorder="1"/>
    <xf numFmtId="0" fontId="27" fillId="0" borderId="13" xfId="0" applyFont="1" applyBorder="1"/>
    <xf numFmtId="0" fontId="17" fillId="0" borderId="0" xfId="0" applyFont="1"/>
    <xf numFmtId="164" fontId="17" fillId="5" borderId="5" xfId="0" applyNumberFormat="1" applyFont="1" applyFill="1" applyBorder="1"/>
    <xf numFmtId="0" fontId="0" fillId="0" borderId="7" xfId="0" applyBorder="1" applyAlignment="1">
      <alignment horizontal="left" indent="1"/>
    </xf>
    <xf numFmtId="0" fontId="0" fillId="0" borderId="8" xfId="0" applyBorder="1"/>
    <xf numFmtId="164" fontId="0" fillId="0" borderId="9" xfId="1" applyNumberFormat="1" applyFont="1" applyBorder="1" applyAlignment="1" applyProtection="1">
      <alignment horizontal="center"/>
    </xf>
    <xf numFmtId="164" fontId="11" fillId="5" borderId="5" xfId="0" applyNumberFormat="1" applyFont="1" applyFill="1" applyBorder="1"/>
    <xf numFmtId="0" fontId="3" fillId="2" borderId="14" xfId="0" applyFont="1" applyFill="1" applyBorder="1" applyAlignment="1">
      <alignment horizontal="left" vertical="center"/>
    </xf>
    <xf numFmtId="0" fontId="0" fillId="5" borderId="5" xfId="0" applyFill="1" applyBorder="1"/>
    <xf numFmtId="0" fontId="0" fillId="0" borderId="13" xfId="0" applyBorder="1"/>
    <xf numFmtId="3" fontId="0" fillId="0" borderId="0" xfId="0" applyNumberFormat="1"/>
    <xf numFmtId="0" fontId="27" fillId="11" borderId="7" xfId="0" applyFont="1" applyFill="1" applyBorder="1" applyAlignment="1">
      <alignment vertical="top"/>
    </xf>
    <xf numFmtId="0" fontId="15" fillId="5" borderId="8" xfId="0" applyFont="1" applyFill="1" applyBorder="1" applyAlignment="1">
      <alignment vertical="top" wrapText="1"/>
    </xf>
    <xf numFmtId="0" fontId="14" fillId="5" borderId="8" xfId="0" applyFont="1" applyFill="1" applyBorder="1" applyAlignment="1">
      <alignment horizontal="right"/>
    </xf>
    <xf numFmtId="164" fontId="11" fillId="5" borderId="9" xfId="0" applyNumberFormat="1" applyFont="1" applyFill="1" applyBorder="1" applyAlignment="1">
      <alignment vertical="center"/>
    </xf>
    <xf numFmtId="0" fontId="2" fillId="2" borderId="13" xfId="0" applyFont="1" applyFill="1" applyBorder="1" applyAlignment="1">
      <alignment horizontal="left" vertical="center" indent="2"/>
    </xf>
    <xf numFmtId="0" fontId="2" fillId="2" borderId="7" xfId="0" applyFont="1" applyFill="1" applyBorder="1" applyAlignment="1">
      <alignment horizontal="left" vertical="center" indent="2"/>
    </xf>
    <xf numFmtId="3" fontId="0" fillId="0" borderId="8" xfId="0" applyNumberFormat="1" applyBorder="1"/>
    <xf numFmtId="0" fontId="14" fillId="5" borderId="8" xfId="0" applyFont="1" applyFill="1" applyBorder="1" applyAlignment="1">
      <alignment horizontal="left" vertical="top" wrapText="1"/>
    </xf>
    <xf numFmtId="164" fontId="0" fillId="5" borderId="0" xfId="0" applyNumberFormat="1" applyFill="1" applyAlignment="1">
      <alignment horizontal="right" vertical="center"/>
    </xf>
    <xf numFmtId="0" fontId="0" fillId="5" borderId="0" xfId="0" applyFill="1"/>
    <xf numFmtId="0" fontId="6" fillId="3" borderId="11" xfId="0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wrapText="1"/>
    </xf>
    <xf numFmtId="0" fontId="6" fillId="3" borderId="29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/>
    </xf>
    <xf numFmtId="0" fontId="5" fillId="3" borderId="40" xfId="0" applyFont="1" applyFill="1" applyBorder="1" applyAlignment="1">
      <alignment horizontal="center"/>
    </xf>
    <xf numFmtId="0" fontId="5" fillId="7" borderId="25" xfId="0" applyFont="1" applyFill="1" applyBorder="1" applyAlignment="1">
      <alignment horizontal="center" wrapText="1"/>
    </xf>
    <xf numFmtId="0" fontId="22" fillId="0" borderId="11" xfId="0" applyFont="1" applyBorder="1" applyAlignment="1">
      <alignment vertical="center"/>
    </xf>
    <xf numFmtId="3" fontId="3" fillId="2" borderId="27" xfId="0" applyNumberFormat="1" applyFont="1" applyFill="1" applyBorder="1" applyAlignment="1">
      <alignment vertical="center"/>
    </xf>
    <xf numFmtId="3" fontId="3" fillId="2" borderId="26" xfId="0" applyNumberFormat="1" applyFont="1" applyFill="1" applyBorder="1" applyAlignment="1">
      <alignment vertical="center"/>
    </xf>
    <xf numFmtId="3" fontId="3" fillId="2" borderId="23" xfId="0" applyNumberFormat="1" applyFont="1" applyFill="1" applyBorder="1" applyAlignment="1">
      <alignment vertical="center"/>
    </xf>
    <xf numFmtId="3" fontId="3" fillId="2" borderId="10" xfId="0" applyNumberFormat="1" applyFont="1" applyFill="1" applyBorder="1" applyAlignment="1">
      <alignment horizontal="right" vertical="center" wrapText="1"/>
    </xf>
    <xf numFmtId="0" fontId="23" fillId="11" borderId="13" xfId="0" applyFont="1" applyFill="1" applyBorder="1" applyAlignment="1">
      <alignment horizontal="left" vertical="center" indent="1"/>
    </xf>
    <xf numFmtId="164" fontId="2" fillId="6" borderId="13" xfId="1" applyNumberFormat="1" applyFont="1" applyFill="1" applyBorder="1" applyAlignment="1" applyProtection="1">
      <alignment vertical="center"/>
    </xf>
    <xf numFmtId="0" fontId="2" fillId="6" borderId="0" xfId="0" applyFont="1" applyFill="1" applyAlignment="1">
      <alignment vertical="center"/>
    </xf>
    <xf numFmtId="164" fontId="2" fillId="6" borderId="0" xfId="1" applyNumberFormat="1" applyFont="1" applyFill="1" applyAlignment="1" applyProtection="1">
      <alignment vertical="center"/>
    </xf>
    <xf numFmtId="0" fontId="2" fillId="6" borderId="5" xfId="0" applyFont="1" applyFill="1" applyBorder="1" applyAlignment="1">
      <alignment vertical="center"/>
    </xf>
    <xf numFmtId="3" fontId="2" fillId="2" borderId="4" xfId="0" applyNumberFormat="1" applyFont="1" applyFill="1" applyBorder="1" applyAlignment="1">
      <alignment horizontal="right" vertical="center" wrapText="1"/>
    </xf>
    <xf numFmtId="0" fontId="24" fillId="0" borderId="13" xfId="0" applyFont="1" applyBorder="1" applyAlignment="1">
      <alignment horizontal="left" vertical="center" indent="1"/>
    </xf>
    <xf numFmtId="164" fontId="2" fillId="0" borderId="13" xfId="1" applyNumberFormat="1" applyFont="1" applyFill="1" applyBorder="1" applyAlignment="1" applyProtection="1">
      <alignment vertical="center"/>
    </xf>
    <xf numFmtId="164" fontId="2" fillId="0" borderId="0" xfId="1" applyNumberFormat="1" applyFont="1" applyFill="1" applyBorder="1" applyAlignment="1" applyProtection="1">
      <alignment vertical="center"/>
    </xf>
    <xf numFmtId="164" fontId="2" fillId="0" borderId="0" xfId="1" applyNumberFormat="1" applyFont="1" applyFill="1" applyAlignment="1" applyProtection="1">
      <alignment vertical="center"/>
    </xf>
    <xf numFmtId="164" fontId="2" fillId="2" borderId="4" xfId="1" applyNumberFormat="1" applyFont="1" applyFill="1" applyBorder="1" applyAlignment="1" applyProtection="1">
      <alignment horizontal="right" vertical="center" wrapText="1"/>
    </xf>
    <xf numFmtId="0" fontId="23" fillId="0" borderId="13" xfId="0" applyFont="1" applyBorder="1" applyAlignment="1">
      <alignment horizontal="left" vertical="center" indent="2"/>
    </xf>
    <xf numFmtId="165" fontId="2" fillId="0" borderId="13" xfId="2" applyNumberFormat="1" applyFont="1" applyFill="1" applyBorder="1" applyAlignment="1" applyProtection="1">
      <alignment vertical="center"/>
    </xf>
    <xf numFmtId="165" fontId="2" fillId="0" borderId="0" xfId="2" applyNumberFormat="1" applyFont="1" applyFill="1" applyBorder="1" applyAlignment="1" applyProtection="1">
      <alignment vertical="center"/>
    </xf>
    <xf numFmtId="164" fontId="2" fillId="6" borderId="0" xfId="1" applyNumberFormat="1" applyFont="1" applyFill="1" applyBorder="1" applyAlignment="1" applyProtection="1">
      <alignment vertical="center"/>
    </xf>
    <xf numFmtId="165" fontId="2" fillId="2" borderId="4" xfId="2" applyNumberFormat="1" applyFont="1" applyFill="1" applyBorder="1" applyAlignment="1" applyProtection="1">
      <alignment horizontal="right" vertical="center" wrapText="1"/>
    </xf>
    <xf numFmtId="0" fontId="23" fillId="11" borderId="13" xfId="0" applyFont="1" applyFill="1" applyBorder="1" applyAlignment="1">
      <alignment horizontal="left" vertical="center" indent="2"/>
    </xf>
    <xf numFmtId="3" fontId="2" fillId="0" borderId="13" xfId="0" applyNumberFormat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23" fillId="0" borderId="13" xfId="0" applyFont="1" applyBorder="1" applyAlignment="1">
      <alignment horizontal="left" vertical="center" indent="1"/>
    </xf>
    <xf numFmtId="3" fontId="2" fillId="2" borderId="13" xfId="0" applyNumberFormat="1" applyFont="1" applyFill="1" applyBorder="1" applyAlignment="1">
      <alignment vertical="center"/>
    </xf>
    <xf numFmtId="3" fontId="2" fillId="2" borderId="0" xfId="0" applyNumberFormat="1" applyFont="1" applyFill="1" applyAlignment="1">
      <alignment vertical="center"/>
    </xf>
    <xf numFmtId="3" fontId="2" fillId="2" borderId="5" xfId="0" applyNumberFormat="1" applyFont="1" applyFill="1" applyBorder="1" applyAlignment="1">
      <alignment vertical="center"/>
    </xf>
    <xf numFmtId="164" fontId="2" fillId="2" borderId="13" xfId="1" applyNumberFormat="1" applyFont="1" applyFill="1" applyBorder="1" applyAlignment="1" applyProtection="1">
      <alignment vertical="center"/>
    </xf>
    <xf numFmtId="164" fontId="2" fillId="2" borderId="0" xfId="1" applyNumberFormat="1" applyFont="1" applyFill="1" applyBorder="1" applyAlignment="1" applyProtection="1">
      <alignment vertical="center"/>
    </xf>
    <xf numFmtId="164" fontId="2" fillId="2" borderId="0" xfId="1" applyNumberFormat="1" applyFont="1" applyFill="1" applyAlignment="1" applyProtection="1">
      <alignment vertical="center"/>
    </xf>
    <xf numFmtId="164" fontId="2" fillId="2" borderId="5" xfId="1" applyNumberFormat="1" applyFont="1" applyFill="1" applyBorder="1" applyAlignment="1" applyProtection="1">
      <alignment vertical="center"/>
    </xf>
    <xf numFmtId="10" fontId="2" fillId="2" borderId="4" xfId="1" applyNumberFormat="1" applyFont="1" applyFill="1" applyBorder="1" applyAlignment="1" applyProtection="1">
      <alignment horizontal="right" vertical="center" wrapText="1"/>
    </xf>
    <xf numFmtId="0" fontId="23" fillId="11" borderId="7" xfId="0" applyFont="1" applyFill="1" applyBorder="1" applyAlignment="1">
      <alignment horizontal="left" vertical="center" indent="1"/>
    </xf>
    <xf numFmtId="3" fontId="2" fillId="2" borderId="7" xfId="0" applyNumberFormat="1" applyFont="1" applyFill="1" applyBorder="1" applyAlignment="1">
      <alignment vertical="center"/>
    </xf>
    <xf numFmtId="3" fontId="2" fillId="2" borderId="8" xfId="0" applyNumberFormat="1" applyFont="1" applyFill="1" applyBorder="1" applyAlignment="1">
      <alignment vertical="center"/>
    </xf>
    <xf numFmtId="164" fontId="2" fillId="6" borderId="7" xfId="1" applyNumberFormat="1" applyFont="1" applyFill="1" applyBorder="1" applyAlignment="1" applyProtection="1">
      <alignment vertical="center"/>
    </xf>
    <xf numFmtId="164" fontId="2" fillId="6" borderId="8" xfId="1" applyNumberFormat="1" applyFont="1" applyFill="1" applyBorder="1" applyAlignment="1" applyProtection="1">
      <alignment vertical="center"/>
    </xf>
    <xf numFmtId="164" fontId="2" fillId="6" borderId="9" xfId="1" applyNumberFormat="1" applyFont="1" applyFill="1" applyBorder="1" applyAlignment="1" applyProtection="1">
      <alignment vertical="center"/>
    </xf>
    <xf numFmtId="3" fontId="2" fillId="2" borderId="6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indent="1"/>
    </xf>
    <xf numFmtId="0" fontId="4" fillId="2" borderId="13" xfId="0" applyFont="1" applyFill="1" applyBorder="1" applyAlignment="1">
      <alignment horizontal="left" vertical="center" indent="1"/>
    </xf>
    <xf numFmtId="164" fontId="4" fillId="2" borderId="0" xfId="1" applyNumberFormat="1" applyFont="1" applyFill="1" applyAlignment="1" applyProtection="1">
      <alignment horizontal="right" vertical="center" wrapText="1"/>
    </xf>
    <xf numFmtId="0" fontId="22" fillId="0" borderId="11" xfId="0" applyFont="1" applyBorder="1" applyAlignment="1">
      <alignment horizontal="left" vertical="center"/>
    </xf>
    <xf numFmtId="3" fontId="3" fillId="0" borderId="11" xfId="0" applyNumberFormat="1" applyFont="1" applyBorder="1" applyAlignment="1">
      <alignment vertical="center"/>
    </xf>
    <xf numFmtId="3" fontId="3" fillId="0" borderId="23" xfId="0" applyNumberFormat="1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3" fontId="3" fillId="2" borderId="16" xfId="0" applyNumberFormat="1" applyFont="1" applyFill="1" applyBorder="1" applyAlignment="1">
      <alignment horizontal="right" vertical="center" wrapText="1"/>
    </xf>
    <xf numFmtId="164" fontId="2" fillId="2" borderId="5" xfId="1" applyNumberFormat="1" applyFont="1" applyFill="1" applyBorder="1" applyAlignment="1" applyProtection="1">
      <alignment horizontal="right" vertical="center" wrapText="1"/>
    </xf>
    <xf numFmtId="3" fontId="2" fillId="2" borderId="5" xfId="0" applyNumberFormat="1" applyFont="1" applyFill="1" applyBorder="1" applyAlignment="1">
      <alignment horizontal="right" vertical="center" wrapText="1"/>
    </xf>
    <xf numFmtId="0" fontId="23" fillId="0" borderId="7" xfId="0" applyFont="1" applyBorder="1" applyAlignment="1">
      <alignment horizontal="left" vertical="center" wrapText="1" indent="1"/>
    </xf>
    <xf numFmtId="3" fontId="2" fillId="2" borderId="9" xfId="0" applyNumberFormat="1" applyFont="1" applyFill="1" applyBorder="1" applyAlignment="1">
      <alignment vertical="center"/>
    </xf>
    <xf numFmtId="3" fontId="2" fillId="2" borderId="9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 indent="1"/>
    </xf>
    <xf numFmtId="3" fontId="2" fillId="2" borderId="14" xfId="0" applyNumberFormat="1" applyFont="1" applyFill="1" applyBorder="1" applyAlignment="1">
      <alignment vertical="center"/>
    </xf>
    <xf numFmtId="3" fontId="2" fillId="2" borderId="15" xfId="0" applyNumberFormat="1" applyFont="1" applyFill="1" applyBorder="1" applyAlignment="1">
      <alignment vertical="center"/>
    </xf>
    <xf numFmtId="3" fontId="2" fillId="2" borderId="0" xfId="0" applyNumberFormat="1" applyFont="1" applyFill="1" applyAlignment="1">
      <alignment horizontal="right" vertical="center" wrapText="1"/>
    </xf>
    <xf numFmtId="0" fontId="22" fillId="11" borderId="17" xfId="0" applyFont="1" applyFill="1" applyBorder="1" applyAlignment="1">
      <alignment vertical="center"/>
    </xf>
    <xf numFmtId="3" fontId="3" fillId="2" borderId="30" xfId="0" applyNumberFormat="1" applyFont="1" applyFill="1" applyBorder="1" applyAlignment="1">
      <alignment vertical="center"/>
    </xf>
    <xf numFmtId="3" fontId="3" fillId="2" borderId="22" xfId="0" applyNumberFormat="1" applyFont="1" applyFill="1" applyBorder="1" applyAlignment="1">
      <alignment vertical="center"/>
    </xf>
    <xf numFmtId="3" fontId="2" fillId="2" borderId="20" xfId="0" applyNumberFormat="1" applyFont="1" applyFill="1" applyBorder="1" applyAlignment="1">
      <alignment horizontal="right" vertical="center" wrapText="1"/>
    </xf>
    <xf numFmtId="3" fontId="2" fillId="6" borderId="13" xfId="0" applyNumberFormat="1" applyFont="1" applyFill="1" applyBorder="1" applyAlignment="1">
      <alignment vertical="center"/>
    </xf>
    <xf numFmtId="3" fontId="2" fillId="6" borderId="0" xfId="0" applyNumberFormat="1" applyFont="1" applyFill="1" applyAlignment="1">
      <alignment vertical="center"/>
    </xf>
    <xf numFmtId="10" fontId="14" fillId="0" borderId="13" xfId="1" applyNumberFormat="1" applyFont="1" applyBorder="1" applyAlignment="1" applyProtection="1">
      <alignment vertical="center"/>
    </xf>
    <xf numFmtId="10" fontId="14" fillId="0" borderId="0" xfId="1" applyNumberFormat="1" applyFont="1" applyBorder="1" applyAlignment="1" applyProtection="1">
      <alignment vertical="center"/>
    </xf>
    <xf numFmtId="164" fontId="3" fillId="6" borderId="27" xfId="1" applyNumberFormat="1" applyFont="1" applyFill="1" applyBorder="1" applyAlignment="1" applyProtection="1">
      <alignment vertical="center"/>
    </xf>
    <xf numFmtId="164" fontId="3" fillId="6" borderId="26" xfId="1" applyNumberFormat="1" applyFont="1" applyFill="1" applyBorder="1" applyAlignment="1" applyProtection="1">
      <alignment vertical="center"/>
    </xf>
    <xf numFmtId="10" fontId="3" fillId="0" borderId="27" xfId="1" applyNumberFormat="1" applyFont="1" applyBorder="1" applyAlignment="1" applyProtection="1">
      <alignment vertical="center"/>
    </xf>
    <xf numFmtId="10" fontId="3" fillId="0" borderId="26" xfId="1" applyNumberFormat="1" applyFont="1" applyBorder="1" applyAlignment="1" applyProtection="1">
      <alignment vertical="center"/>
    </xf>
    <xf numFmtId="10" fontId="3" fillId="0" borderId="28" xfId="1" applyNumberFormat="1" applyFont="1" applyBorder="1" applyAlignment="1" applyProtection="1">
      <alignment vertical="center"/>
    </xf>
    <xf numFmtId="0" fontId="22" fillId="0" borderId="38" xfId="0" applyFont="1" applyBorder="1" applyAlignment="1">
      <alignment horizontal="left" vertical="center" wrapText="1"/>
    </xf>
    <xf numFmtId="9" fontId="0" fillId="0" borderId="0" xfId="1" applyFont="1" applyProtection="1"/>
    <xf numFmtId="164" fontId="2" fillId="0" borderId="0" xfId="1" applyNumberFormat="1" applyFont="1" applyBorder="1" applyAlignment="1" applyProtection="1">
      <alignment vertical="center"/>
    </xf>
    <xf numFmtId="0" fontId="4" fillId="2" borderId="7" xfId="0" applyFont="1" applyFill="1" applyBorder="1" applyAlignment="1">
      <alignment horizontal="left" vertical="center" indent="1"/>
    </xf>
    <xf numFmtId="0" fontId="4" fillId="2" borderId="8" xfId="0" applyFont="1" applyFill="1" applyBorder="1" applyAlignment="1">
      <alignment horizontal="left" vertical="center" indent="1"/>
    </xf>
    <xf numFmtId="164" fontId="2" fillId="2" borderId="0" xfId="0" applyNumberFormat="1" applyFont="1" applyFill="1" applyAlignment="1">
      <alignment horizontal="right" vertical="center" wrapText="1"/>
    </xf>
    <xf numFmtId="0" fontId="22" fillId="11" borderId="11" xfId="0" applyFont="1" applyFill="1" applyBorder="1" applyAlignment="1">
      <alignment vertical="center"/>
    </xf>
    <xf numFmtId="3" fontId="3" fillId="2" borderId="11" xfId="0" applyNumberFormat="1" applyFont="1" applyFill="1" applyBorder="1" applyAlignment="1">
      <alignment vertical="center"/>
    </xf>
    <xf numFmtId="164" fontId="17" fillId="8" borderId="0" xfId="1" applyNumberFormat="1" applyFont="1" applyFill="1" applyBorder="1" applyAlignment="1" applyProtection="1">
      <alignment vertical="center"/>
    </xf>
    <xf numFmtId="3" fontId="2" fillId="9" borderId="13" xfId="0" applyNumberFormat="1" applyFont="1" applyFill="1" applyBorder="1" applyAlignment="1">
      <alignment vertical="center"/>
    </xf>
    <xf numFmtId="3" fontId="2" fillId="9" borderId="0" xfId="0" applyNumberFormat="1" applyFont="1" applyFill="1" applyAlignment="1">
      <alignment vertical="center"/>
    </xf>
    <xf numFmtId="0" fontId="22" fillId="11" borderId="18" xfId="0" applyFont="1" applyFill="1" applyBorder="1" applyAlignment="1">
      <alignment vertical="center"/>
    </xf>
    <xf numFmtId="3" fontId="3" fillId="2" borderId="18" xfId="0" applyNumberFormat="1" applyFont="1" applyFill="1" applyBorder="1" applyAlignment="1">
      <alignment vertical="center"/>
    </xf>
    <xf numFmtId="3" fontId="3" fillId="2" borderId="24" xfId="0" applyNumberFormat="1" applyFont="1" applyFill="1" applyBorder="1" applyAlignment="1">
      <alignment vertical="center"/>
    </xf>
    <xf numFmtId="3" fontId="3" fillId="2" borderId="19" xfId="0" applyNumberFormat="1" applyFont="1" applyFill="1" applyBorder="1" applyAlignment="1">
      <alignment horizontal="right" vertical="center" wrapText="1"/>
    </xf>
    <xf numFmtId="0" fontId="25" fillId="0" borderId="7" xfId="0" applyFont="1" applyBorder="1" applyAlignment="1">
      <alignment horizontal="left" vertical="center"/>
    </xf>
    <xf numFmtId="3" fontId="7" fillId="2" borderId="7" xfId="0" applyNumberFormat="1" applyFont="1" applyFill="1" applyBorder="1" applyAlignment="1">
      <alignment vertical="center"/>
    </xf>
    <xf numFmtId="3" fontId="7" fillId="2" borderId="8" xfId="0" applyNumberFormat="1" applyFont="1" applyFill="1" applyBorder="1" applyAlignment="1">
      <alignment vertical="center"/>
    </xf>
    <xf numFmtId="3" fontId="7" fillId="2" borderId="6" xfId="0" applyNumberFormat="1" applyFont="1" applyFill="1" applyBorder="1" applyAlignment="1">
      <alignment horizontal="right" vertical="center" wrapText="1"/>
    </xf>
    <xf numFmtId="0" fontId="26" fillId="0" borderId="13" xfId="0" applyFont="1" applyBorder="1" applyAlignment="1">
      <alignment horizontal="left" vertical="center" indent="2"/>
    </xf>
    <xf numFmtId="0" fontId="7" fillId="2" borderId="13" xfId="0" applyFont="1" applyFill="1" applyBorder="1" applyAlignment="1">
      <alignment horizontal="right" vertical="center" indent="1"/>
    </xf>
    <xf numFmtId="0" fontId="7" fillId="2" borderId="0" xfId="0" applyFont="1" applyFill="1" applyAlignment="1">
      <alignment horizontal="right" vertical="center" indent="1"/>
    </xf>
    <xf numFmtId="0" fontId="7" fillId="0" borderId="0" xfId="0" applyFont="1" applyAlignment="1">
      <alignment horizontal="right" vertical="center" indent="1"/>
    </xf>
    <xf numFmtId="9" fontId="4" fillId="2" borderId="0" xfId="1" applyFont="1" applyFill="1" applyAlignment="1" applyProtection="1">
      <alignment horizontal="right" vertical="center" wrapText="1"/>
    </xf>
    <xf numFmtId="0" fontId="26" fillId="0" borderId="0" xfId="0" applyFont="1" applyAlignment="1">
      <alignment horizontal="left" vertical="center" indent="2"/>
    </xf>
    <xf numFmtId="0" fontId="25" fillId="11" borderId="0" xfId="0" applyFont="1" applyFill="1" applyAlignment="1">
      <alignment horizontal="left" vertical="center" indent="1"/>
    </xf>
    <xf numFmtId="0" fontId="27" fillId="0" borderId="35" xfId="0" applyFont="1" applyBorder="1" applyAlignment="1">
      <alignment vertical="center" wrapText="1"/>
    </xf>
    <xf numFmtId="0" fontId="22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2" fillId="0" borderId="6" xfId="0" applyFont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1" fontId="3" fillId="2" borderId="25" xfId="1" applyNumberFormat="1" applyFont="1" applyFill="1" applyBorder="1" applyAlignment="1" applyProtection="1">
      <alignment horizontal="right" vertical="center" wrapText="1"/>
    </xf>
    <xf numFmtId="0" fontId="14" fillId="0" borderId="0" xfId="0" applyFont="1" applyAlignment="1">
      <alignment horizontal="right"/>
    </xf>
    <xf numFmtId="164" fontId="12" fillId="0" borderId="0" xfId="1" applyNumberFormat="1" applyFont="1" applyFill="1" applyBorder="1" applyProtection="1"/>
    <xf numFmtId="0" fontId="6" fillId="0" borderId="0" xfId="0" applyFont="1"/>
    <xf numFmtId="0" fontId="9" fillId="0" borderId="0" xfId="0" applyFont="1"/>
    <xf numFmtId="3" fontId="8" fillId="0" borderId="0" xfId="0" applyNumberFormat="1" applyFont="1"/>
    <xf numFmtId="3" fontId="8" fillId="5" borderId="0" xfId="0" applyNumberFormat="1" applyFont="1" applyFill="1"/>
    <xf numFmtId="3" fontId="9" fillId="0" borderId="0" xfId="0" applyNumberFormat="1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9" fillId="0" borderId="0" xfId="0" applyFont="1" applyAlignment="1">
      <alignment horizontal="center"/>
    </xf>
    <xf numFmtId="0" fontId="5" fillId="3" borderId="42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3" borderId="41" xfId="0" applyFont="1" applyFill="1" applyBorder="1" applyAlignment="1">
      <alignment horizontal="center" vertical="center"/>
    </xf>
    <xf numFmtId="0" fontId="5" fillId="3" borderId="43" xfId="0" applyFont="1" applyFill="1" applyBorder="1" applyAlignment="1">
      <alignment horizontal="center" vertical="center"/>
    </xf>
    <xf numFmtId="0" fontId="5" fillId="3" borderId="4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</cellXfs>
  <cellStyles count="4">
    <cellStyle name="Comma" xfId="2" builtinId="3"/>
    <cellStyle name="Neutral" xfId="3" builtinId="28"/>
    <cellStyle name="Normal" xfId="0" builtinId="0"/>
    <cellStyle name="Per cent" xfId="1" builtinId="5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FF9999"/>
      <color rgb="FFFF7C80"/>
      <color rgb="FFFF5050"/>
      <color rgb="FFDDDDDD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CBA0F08-6335-441A-8E35-ECD2B2992541}">
  <we:reference id="WA200008399" version="1.0.0.4" store="Omex" storeType="OMEX"/>
  <we:alternateReferences>
    <we:reference id="WA200008399" version="1.0.0.4" store="WA200008399" storeType="OMEX"/>
  </we:alternateReferences>
  <we:properties>
    <we:property name="ProjectMetadata" value="&quot;{\&quot;projectId\&quot;:\&quot;f74d5054-2ba1-4d31-a903-4d73d5fe6317\&quot;}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1"/>
  <sheetViews>
    <sheetView showGridLines="0" tabSelected="1" view="pageBreakPreview" zoomScale="70" zoomScaleNormal="90" zoomScaleSheetLayoutView="70" workbookViewId="0">
      <selection activeCell="A10" sqref="A10:A14"/>
    </sheetView>
  </sheetViews>
  <sheetFormatPr defaultRowHeight="14.4" x14ac:dyDescent="0.3"/>
  <cols>
    <col min="1" max="1" width="106.109375" customWidth="1"/>
    <col min="2" max="20" width="14.6640625" customWidth="1"/>
    <col min="21" max="21" width="9.44140625" bestFit="1" customWidth="1"/>
  </cols>
  <sheetData>
    <row r="1" spans="1:22" ht="16.2" thickBot="1" x14ac:dyDescent="0.35">
      <c r="A1" s="29" t="s">
        <v>3</v>
      </c>
      <c r="B1" s="30" t="s">
        <v>55</v>
      </c>
      <c r="C1" s="31"/>
      <c r="D1" s="31"/>
      <c r="E1" s="31"/>
      <c r="F1" s="31"/>
      <c r="G1" s="32" t="s">
        <v>56</v>
      </c>
      <c r="H1" s="33" t="s">
        <v>57</v>
      </c>
      <c r="N1" s="34" t="s">
        <v>76</v>
      </c>
      <c r="O1" s="35"/>
      <c r="P1" s="35"/>
      <c r="Q1" s="35"/>
      <c r="R1" s="35"/>
      <c r="S1" s="35"/>
      <c r="T1" s="35"/>
      <c r="U1" s="36"/>
      <c r="V1" s="37"/>
    </row>
    <row r="2" spans="1:22" x14ac:dyDescent="0.3">
      <c r="A2" s="38" t="s">
        <v>4</v>
      </c>
      <c r="B2" s="39" t="s">
        <v>58</v>
      </c>
      <c r="C2" s="40"/>
      <c r="D2" s="40"/>
      <c r="E2" s="40"/>
      <c r="F2" s="40"/>
      <c r="G2" s="41">
        <f>SUM(G3:G6)</f>
        <v>0</v>
      </c>
      <c r="H2" s="42" t="str">
        <f>IFERROR(G2/$G$2,"-")</f>
        <v>-</v>
      </c>
      <c r="N2" s="43" t="s">
        <v>77</v>
      </c>
      <c r="O2" s="44"/>
      <c r="P2" s="44"/>
      <c r="Q2" s="44"/>
      <c r="R2" s="44"/>
      <c r="S2" s="44"/>
      <c r="T2" s="45" t="b">
        <f>IFERROR(H4&gt;=0.01," ")</f>
        <v>1</v>
      </c>
      <c r="U2" s="46" t="str">
        <f>IFERROR((H5+H4)," ")</f>
        <v xml:space="preserve"> </v>
      </c>
    </row>
    <row r="3" spans="1:22" x14ac:dyDescent="0.3">
      <c r="A3" t="s">
        <v>5</v>
      </c>
      <c r="B3" s="47" t="s">
        <v>59</v>
      </c>
      <c r="G3" s="1"/>
      <c r="H3" s="48" t="str">
        <f>IFERROR(G3/$G$2,"-")</f>
        <v>-</v>
      </c>
      <c r="N3" s="49" t="s">
        <v>81</v>
      </c>
      <c r="T3" s="50" t="b">
        <f>H6&lt;=0.6</f>
        <v>0</v>
      </c>
      <c r="U3" s="51" t="str">
        <f>H6</f>
        <v>-</v>
      </c>
    </row>
    <row r="4" spans="1:22" x14ac:dyDescent="0.3">
      <c r="A4" t="s">
        <v>6</v>
      </c>
      <c r="B4" s="47" t="s">
        <v>60</v>
      </c>
      <c r="G4" s="1"/>
      <c r="H4" s="48" t="str">
        <f>IFERROR(G4/$G$2,"-")</f>
        <v>-</v>
      </c>
      <c r="N4" s="52" t="s">
        <v>78</v>
      </c>
      <c r="O4" s="53"/>
      <c r="P4" s="53"/>
      <c r="Q4" s="53"/>
      <c r="R4" s="53"/>
      <c r="S4" s="53"/>
      <c r="T4" s="50" t="b">
        <f>T21=1</f>
        <v>0</v>
      </c>
      <c r="U4" s="54">
        <f>T21</f>
        <v>0</v>
      </c>
    </row>
    <row r="5" spans="1:22" x14ac:dyDescent="0.3">
      <c r="A5" s="53" t="s">
        <v>7</v>
      </c>
      <c r="B5" s="47" t="s">
        <v>61</v>
      </c>
      <c r="G5" s="1"/>
      <c r="H5" s="48" t="str">
        <f>IFERROR(G5/$G$2,"-")</f>
        <v>-</v>
      </c>
      <c r="N5" s="52" t="s">
        <v>83</v>
      </c>
      <c r="O5" s="53"/>
      <c r="P5" s="53"/>
      <c r="Q5" s="53"/>
      <c r="R5" s="53"/>
      <c r="S5" s="53"/>
      <c r="T5" s="50" t="b">
        <f>U5&lt;=0.6</f>
        <v>1</v>
      </c>
      <c r="U5" s="54">
        <f>T25</f>
        <v>0</v>
      </c>
    </row>
    <row r="6" spans="1:22" ht="15" thickBot="1" x14ac:dyDescent="0.35">
      <c r="A6" t="s">
        <v>8</v>
      </c>
      <c r="B6" s="55" t="s">
        <v>2</v>
      </c>
      <c r="C6" s="56"/>
      <c r="D6" s="56"/>
      <c r="E6" s="56"/>
      <c r="F6" s="56"/>
      <c r="G6" s="2"/>
      <c r="H6" s="57" t="str">
        <f>IFERROR(G6/$G$2,"-")</f>
        <v>-</v>
      </c>
      <c r="N6" s="52" t="s">
        <v>82</v>
      </c>
      <c r="O6" s="53"/>
      <c r="P6" s="53"/>
      <c r="Q6" s="53"/>
      <c r="R6" s="53"/>
      <c r="S6" s="53"/>
      <c r="T6" s="50" t="b">
        <f>AND($C$27&gt;=0.1,$E$27&gt;=0.25,$G$27&gt;=0.4,$I$27&gt;=0.55)</f>
        <v>0</v>
      </c>
      <c r="U6" s="58"/>
    </row>
    <row r="7" spans="1:22" ht="15" thickBot="1" x14ac:dyDescent="0.35">
      <c r="A7" s="53" t="s">
        <v>9</v>
      </c>
      <c r="N7" s="52" t="s">
        <v>29</v>
      </c>
      <c r="O7" s="53"/>
      <c r="P7" s="53"/>
      <c r="Q7" s="53"/>
      <c r="R7" s="53"/>
      <c r="S7" s="53"/>
      <c r="T7" s="50" t="b">
        <f ca="1">MAX(F40:S40)&lt;=0.22</f>
        <v>1</v>
      </c>
      <c r="U7" s="58"/>
    </row>
    <row r="8" spans="1:22" x14ac:dyDescent="0.3">
      <c r="B8" s="59" t="s">
        <v>58</v>
      </c>
      <c r="C8" s="40"/>
      <c r="D8" s="40"/>
      <c r="E8" s="40"/>
      <c r="F8" s="40"/>
      <c r="G8" s="41">
        <f>G2</f>
        <v>0</v>
      </c>
      <c r="H8" s="42" t="str">
        <f>IFERROR(G8/$G$8,"-")</f>
        <v>-</v>
      </c>
      <c r="N8" s="52" t="s">
        <v>79</v>
      </c>
      <c r="T8" s="50" t="b">
        <f ca="1">ROUND(G8,0)=ROUND(SUM((B19:S19),(B35:S35)),0)</f>
        <v>1</v>
      </c>
      <c r="U8" s="60"/>
    </row>
    <row r="9" spans="1:22" ht="15" thickBot="1" x14ac:dyDescent="0.35">
      <c r="B9" s="61" t="s">
        <v>62</v>
      </c>
      <c r="G9" s="62">
        <f ca="1">G8-SUM(G11:G12)</f>
        <v>0</v>
      </c>
      <c r="H9" s="48" t="str">
        <f ca="1">IFERROR(G9/$G$8,"-")</f>
        <v>-</v>
      </c>
      <c r="N9" s="63" t="s">
        <v>80</v>
      </c>
      <c r="O9" s="64"/>
      <c r="P9" s="64"/>
      <c r="Q9" s="64"/>
      <c r="R9" s="64"/>
      <c r="S9" s="64"/>
      <c r="T9" s="65" t="b">
        <f ca="1">T30&lt;=T26</f>
        <v>1</v>
      </c>
      <c r="U9" s="66"/>
    </row>
    <row r="10" spans="1:22" x14ac:dyDescent="0.3">
      <c r="A10" s="194"/>
      <c r="B10" s="47" t="s">
        <v>63</v>
      </c>
      <c r="G10" s="62">
        <f ca="1">SUM(G11:G12)</f>
        <v>0</v>
      </c>
      <c r="H10" s="48" t="str">
        <f ca="1">IFERROR(G10/$G$8,"-")</f>
        <v>-</v>
      </c>
    </row>
    <row r="11" spans="1:22" x14ac:dyDescent="0.3">
      <c r="A11" s="194"/>
      <c r="B11" s="67" t="s">
        <v>64</v>
      </c>
      <c r="G11" s="62">
        <f>SUM(B36:S36)</f>
        <v>0</v>
      </c>
      <c r="H11" s="48" t="str">
        <f>IFERROR(G11/$G$8,"-")</f>
        <v>-</v>
      </c>
    </row>
    <row r="12" spans="1:22" ht="15" thickBot="1" x14ac:dyDescent="0.35">
      <c r="A12" s="194"/>
      <c r="B12" s="68" t="s">
        <v>65</v>
      </c>
      <c r="C12" s="56"/>
      <c r="D12" s="56"/>
      <c r="E12" s="56"/>
      <c r="F12" s="56"/>
      <c r="G12" s="69">
        <f ca="1">SUM(B37:S37)</f>
        <v>0</v>
      </c>
      <c r="H12" s="57" t="str">
        <f ca="1">IFERROR(G12/$G$8,"-")</f>
        <v>-</v>
      </c>
    </row>
    <row r="13" spans="1:22" ht="15" customHeight="1" x14ac:dyDescent="0.3">
      <c r="A13" s="194"/>
    </row>
    <row r="14" spans="1:22" ht="15" thickBot="1" x14ac:dyDescent="0.35">
      <c r="A14" s="194"/>
      <c r="N14" s="70"/>
      <c r="O14" s="70"/>
      <c r="P14" s="70"/>
      <c r="Q14" s="70"/>
      <c r="R14" s="70"/>
      <c r="S14" s="70"/>
      <c r="T14" s="70"/>
      <c r="V14" s="71"/>
    </row>
    <row r="15" spans="1:22" ht="15" thickBot="1" x14ac:dyDescent="0.35">
      <c r="B15" s="197" t="s">
        <v>66</v>
      </c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198"/>
      <c r="R15" s="198"/>
      <c r="S15" s="198"/>
      <c r="T15" s="198"/>
      <c r="V15" s="72"/>
    </row>
    <row r="16" spans="1:22" ht="17.25" customHeight="1" thickBot="1" x14ac:dyDescent="0.35">
      <c r="B16" s="197" t="s">
        <v>67</v>
      </c>
      <c r="C16" s="198"/>
      <c r="D16" s="198"/>
      <c r="E16" s="198"/>
      <c r="F16" s="198"/>
      <c r="G16" s="198"/>
      <c r="H16" s="198"/>
      <c r="I16" s="198"/>
      <c r="J16" s="197" t="s">
        <v>68</v>
      </c>
      <c r="K16" s="198"/>
      <c r="L16" s="198"/>
      <c r="M16" s="198"/>
      <c r="N16" s="198"/>
      <c r="O16" s="198"/>
      <c r="P16" s="198"/>
      <c r="Q16" s="198"/>
      <c r="R16" s="198"/>
      <c r="S16" s="198"/>
      <c r="T16" s="202"/>
      <c r="V16" s="72"/>
    </row>
    <row r="17" spans="1:20" x14ac:dyDescent="0.3">
      <c r="A17" s="73" t="s">
        <v>0</v>
      </c>
      <c r="B17" s="199" t="s">
        <v>69</v>
      </c>
      <c r="C17" s="195"/>
      <c r="D17" s="195" t="s">
        <v>70</v>
      </c>
      <c r="E17" s="195"/>
      <c r="F17" s="195" t="s">
        <v>71</v>
      </c>
      <c r="G17" s="195"/>
      <c r="H17" s="200" t="s">
        <v>72</v>
      </c>
      <c r="I17" s="201"/>
      <c r="J17" s="199" t="s">
        <v>84</v>
      </c>
      <c r="K17" s="195"/>
      <c r="L17" s="195" t="s">
        <v>85</v>
      </c>
      <c r="M17" s="195"/>
      <c r="N17" s="195" t="s">
        <v>86</v>
      </c>
      <c r="O17" s="195"/>
      <c r="P17" s="195" t="s">
        <v>87</v>
      </c>
      <c r="Q17" s="195"/>
      <c r="R17" s="195" t="s">
        <v>88</v>
      </c>
      <c r="S17" s="196"/>
      <c r="T17" s="74"/>
    </row>
    <row r="18" spans="1:20" ht="15" thickBot="1" x14ac:dyDescent="0.35">
      <c r="A18" s="75"/>
      <c r="B18" s="76" t="s">
        <v>73</v>
      </c>
      <c r="C18" s="77" t="s">
        <v>74</v>
      </c>
      <c r="D18" s="76" t="s">
        <v>73</v>
      </c>
      <c r="E18" s="77" t="s">
        <v>74</v>
      </c>
      <c r="F18" s="76" t="s">
        <v>73</v>
      </c>
      <c r="G18" s="77" t="s">
        <v>74</v>
      </c>
      <c r="H18" s="76" t="s">
        <v>73</v>
      </c>
      <c r="I18" s="77" t="s">
        <v>74</v>
      </c>
      <c r="J18" s="76" t="s">
        <v>73</v>
      </c>
      <c r="K18" s="77" t="s">
        <v>74</v>
      </c>
      <c r="L18" s="76" t="s">
        <v>73</v>
      </c>
      <c r="M18" s="77" t="s">
        <v>74</v>
      </c>
      <c r="N18" s="76" t="s">
        <v>73</v>
      </c>
      <c r="O18" s="77" t="s">
        <v>74</v>
      </c>
      <c r="P18" s="76" t="s">
        <v>73</v>
      </c>
      <c r="Q18" s="77" t="s">
        <v>74</v>
      </c>
      <c r="R18" s="76" t="s">
        <v>73</v>
      </c>
      <c r="S18" s="77" t="s">
        <v>74</v>
      </c>
      <c r="T18" s="78"/>
    </row>
    <row r="19" spans="1:20" x14ac:dyDescent="0.3">
      <c r="A19" s="79" t="s">
        <v>10</v>
      </c>
      <c r="B19" s="80">
        <f t="shared" ref="B19:S19" ca="1" si="0">B21*$G$9</f>
        <v>0</v>
      </c>
      <c r="C19" s="81">
        <f t="shared" ca="1" si="0"/>
        <v>0</v>
      </c>
      <c r="D19" s="81">
        <f t="shared" ca="1" si="0"/>
        <v>0</v>
      </c>
      <c r="E19" s="81">
        <f t="shared" ca="1" si="0"/>
        <v>0</v>
      </c>
      <c r="F19" s="81">
        <f t="shared" ca="1" si="0"/>
        <v>0</v>
      </c>
      <c r="G19" s="81">
        <f t="shared" ca="1" si="0"/>
        <v>0</v>
      </c>
      <c r="H19" s="81">
        <f t="shared" ca="1" si="0"/>
        <v>0</v>
      </c>
      <c r="I19" s="81">
        <f t="shared" ca="1" si="0"/>
        <v>0</v>
      </c>
      <c r="J19" s="80">
        <f t="shared" ca="1" si="0"/>
        <v>0</v>
      </c>
      <c r="K19" s="82">
        <f t="shared" ca="1" si="0"/>
        <v>0</v>
      </c>
      <c r="L19" s="81">
        <f t="shared" ca="1" si="0"/>
        <v>0</v>
      </c>
      <c r="M19" s="82">
        <f t="shared" ca="1" si="0"/>
        <v>0</v>
      </c>
      <c r="N19" s="82">
        <f t="shared" ca="1" si="0"/>
        <v>0</v>
      </c>
      <c r="O19" s="82">
        <f t="shared" ca="1" si="0"/>
        <v>0</v>
      </c>
      <c r="P19" s="82">
        <f t="shared" ca="1" si="0"/>
        <v>0</v>
      </c>
      <c r="Q19" s="82">
        <f t="shared" ca="1" si="0"/>
        <v>0</v>
      </c>
      <c r="R19" s="82">
        <f t="shared" ca="1" si="0"/>
        <v>0</v>
      </c>
      <c r="S19" s="82">
        <f t="shared" ca="1" si="0"/>
        <v>0</v>
      </c>
      <c r="T19" s="83">
        <f t="shared" ref="T19:T25" ca="1" si="1">SUM(B19:S19)</f>
        <v>0</v>
      </c>
    </row>
    <row r="20" spans="1:20" x14ac:dyDescent="0.3">
      <c r="A20" s="84" t="s">
        <v>11</v>
      </c>
      <c r="B20" s="3"/>
      <c r="C20" s="4"/>
      <c r="D20" s="4"/>
      <c r="E20" s="4"/>
      <c r="F20" s="4"/>
      <c r="G20" s="4"/>
      <c r="H20" s="4"/>
      <c r="I20" s="4"/>
      <c r="J20" s="85"/>
      <c r="K20" s="86"/>
      <c r="L20" s="87"/>
      <c r="M20" s="86"/>
      <c r="N20" s="86"/>
      <c r="O20" s="86"/>
      <c r="P20" s="86"/>
      <c r="Q20" s="86"/>
      <c r="R20" s="86"/>
      <c r="S20" s="88"/>
      <c r="T20" s="89">
        <f t="shared" si="1"/>
        <v>0</v>
      </c>
    </row>
    <row r="21" spans="1:20" x14ac:dyDescent="0.3">
      <c r="A21" s="90" t="s">
        <v>12</v>
      </c>
      <c r="B21" s="91">
        <f t="shared" ref="B21:I21" si="2">B23+B25</f>
        <v>0</v>
      </c>
      <c r="C21" s="92">
        <f t="shared" si="2"/>
        <v>0</v>
      </c>
      <c r="D21" s="92">
        <f t="shared" si="2"/>
        <v>0</v>
      </c>
      <c r="E21" s="92">
        <f t="shared" si="2"/>
        <v>0</v>
      </c>
      <c r="F21" s="92">
        <f t="shared" si="2"/>
        <v>0</v>
      </c>
      <c r="G21" s="92">
        <f t="shared" si="2"/>
        <v>0</v>
      </c>
      <c r="H21" s="92">
        <f t="shared" si="2"/>
        <v>0</v>
      </c>
      <c r="I21" s="92">
        <f t="shared" si="2"/>
        <v>0</v>
      </c>
      <c r="J21" s="91">
        <f>J25</f>
        <v>0</v>
      </c>
      <c r="K21" s="92">
        <f t="shared" ref="K21:O21" si="3">K25</f>
        <v>0</v>
      </c>
      <c r="L21" s="93">
        <f t="shared" si="3"/>
        <v>0</v>
      </c>
      <c r="M21" s="93">
        <f t="shared" si="3"/>
        <v>0</v>
      </c>
      <c r="N21" s="93">
        <f t="shared" si="3"/>
        <v>0</v>
      </c>
      <c r="O21" s="93">
        <f t="shared" si="3"/>
        <v>0</v>
      </c>
      <c r="P21" s="87"/>
      <c r="Q21" s="87"/>
      <c r="R21" s="87"/>
      <c r="S21" s="87"/>
      <c r="T21" s="94">
        <f t="shared" si="1"/>
        <v>0</v>
      </c>
    </row>
    <row r="22" spans="1:20" x14ac:dyDescent="0.3">
      <c r="A22" s="95" t="s">
        <v>13</v>
      </c>
      <c r="B22" s="96">
        <f t="shared" ref="B22:I22" ca="1" si="4">B23*$G$9</f>
        <v>0</v>
      </c>
      <c r="C22" s="97">
        <f t="shared" ca="1" si="4"/>
        <v>0</v>
      </c>
      <c r="D22" s="97">
        <f t="shared" ca="1" si="4"/>
        <v>0</v>
      </c>
      <c r="E22" s="97">
        <f t="shared" ca="1" si="4"/>
        <v>0</v>
      </c>
      <c r="F22" s="97">
        <f t="shared" ca="1" si="4"/>
        <v>0</v>
      </c>
      <c r="G22" s="97">
        <f t="shared" ca="1" si="4"/>
        <v>0</v>
      </c>
      <c r="H22" s="97">
        <f t="shared" ca="1" si="4"/>
        <v>0</v>
      </c>
      <c r="I22" s="97">
        <f t="shared" ca="1" si="4"/>
        <v>0</v>
      </c>
      <c r="J22" s="85"/>
      <c r="K22" s="98"/>
      <c r="L22" s="87"/>
      <c r="M22" s="87"/>
      <c r="N22" s="87"/>
      <c r="O22" s="87"/>
      <c r="P22" s="87"/>
      <c r="Q22" s="87"/>
      <c r="R22" s="87"/>
      <c r="S22" s="87"/>
      <c r="T22" s="99">
        <f t="shared" ca="1" si="1"/>
        <v>0</v>
      </c>
    </row>
    <row r="23" spans="1:20" x14ac:dyDescent="0.3">
      <c r="A23" s="100" t="s">
        <v>14</v>
      </c>
      <c r="B23" s="5"/>
      <c r="C23" s="6"/>
      <c r="D23" s="6"/>
      <c r="E23" s="6"/>
      <c r="F23" s="6"/>
      <c r="G23" s="6"/>
      <c r="H23" s="6"/>
      <c r="I23" s="6"/>
      <c r="J23" s="85"/>
      <c r="K23" s="98"/>
      <c r="L23" s="87"/>
      <c r="M23" s="87"/>
      <c r="N23" s="87"/>
      <c r="O23" s="87"/>
      <c r="P23" s="87"/>
      <c r="Q23" s="87"/>
      <c r="R23" s="87"/>
      <c r="S23" s="87"/>
      <c r="T23" s="94">
        <f t="shared" si="1"/>
        <v>0</v>
      </c>
    </row>
    <row r="24" spans="1:20" x14ac:dyDescent="0.3">
      <c r="A24" s="95" t="s">
        <v>15</v>
      </c>
      <c r="B24" s="101">
        <f t="shared" ref="B24:S24" ca="1" si="5">B25*$G$9</f>
        <v>0</v>
      </c>
      <c r="C24" s="102">
        <f t="shared" ca="1" si="5"/>
        <v>0</v>
      </c>
      <c r="D24" s="102">
        <f t="shared" ca="1" si="5"/>
        <v>0</v>
      </c>
      <c r="E24" s="102">
        <f t="shared" ca="1" si="5"/>
        <v>0</v>
      </c>
      <c r="F24" s="102">
        <f t="shared" ca="1" si="5"/>
        <v>0</v>
      </c>
      <c r="G24" s="102">
        <f t="shared" ca="1" si="5"/>
        <v>0</v>
      </c>
      <c r="H24" s="102">
        <f t="shared" ca="1" si="5"/>
        <v>0</v>
      </c>
      <c r="I24" s="102">
        <f t="shared" ca="1" si="5"/>
        <v>0</v>
      </c>
      <c r="J24" s="101">
        <f t="shared" ca="1" si="5"/>
        <v>0</v>
      </c>
      <c r="K24" s="102">
        <f t="shared" ca="1" si="5"/>
        <v>0</v>
      </c>
      <c r="L24" s="102">
        <f t="shared" ca="1" si="5"/>
        <v>0</v>
      </c>
      <c r="M24" s="102">
        <f t="shared" ca="1" si="5"/>
        <v>0</v>
      </c>
      <c r="N24" s="102">
        <f t="shared" ca="1" si="5"/>
        <v>0</v>
      </c>
      <c r="O24" s="102">
        <f t="shared" ca="1" si="5"/>
        <v>0</v>
      </c>
      <c r="P24" s="87">
        <f t="shared" ca="1" si="5"/>
        <v>0</v>
      </c>
      <c r="Q24" s="87">
        <f t="shared" ca="1" si="5"/>
        <v>0</v>
      </c>
      <c r="R24" s="87">
        <f t="shared" ca="1" si="5"/>
        <v>0</v>
      </c>
      <c r="S24" s="87">
        <f t="shared" ca="1" si="5"/>
        <v>0</v>
      </c>
      <c r="T24" s="89">
        <f t="shared" ca="1" si="1"/>
        <v>0</v>
      </c>
    </row>
    <row r="25" spans="1:20" x14ac:dyDescent="0.3">
      <c r="A25" s="100" t="s">
        <v>16</v>
      </c>
      <c r="B25" s="7"/>
      <c r="C25" s="8"/>
      <c r="D25" s="8"/>
      <c r="E25" s="8"/>
      <c r="F25" s="8"/>
      <c r="G25" s="8"/>
      <c r="H25" s="8"/>
      <c r="I25" s="8"/>
      <c r="J25" s="7"/>
      <c r="K25" s="8"/>
      <c r="L25" s="9"/>
      <c r="M25" s="9"/>
      <c r="N25" s="9"/>
      <c r="O25" s="9"/>
      <c r="P25" s="87"/>
      <c r="Q25" s="87"/>
      <c r="R25" s="87"/>
      <c r="S25" s="87"/>
      <c r="T25" s="94">
        <f t="shared" si="1"/>
        <v>0</v>
      </c>
    </row>
    <row r="26" spans="1:20" x14ac:dyDescent="0.3">
      <c r="A26" s="103" t="s">
        <v>17</v>
      </c>
      <c r="B26" s="104">
        <f ca="1">B19</f>
        <v>0</v>
      </c>
      <c r="C26" s="105">
        <f t="shared" ref="C26:S26" ca="1" si="6">C19+B26</f>
        <v>0</v>
      </c>
      <c r="D26" s="105">
        <f t="shared" ca="1" si="6"/>
        <v>0</v>
      </c>
      <c r="E26" s="105">
        <f t="shared" ca="1" si="6"/>
        <v>0</v>
      </c>
      <c r="F26" s="105">
        <f t="shared" ca="1" si="6"/>
        <v>0</v>
      </c>
      <c r="G26" s="105">
        <f t="shared" ca="1" si="6"/>
        <v>0</v>
      </c>
      <c r="H26" s="105">
        <f t="shared" ca="1" si="6"/>
        <v>0</v>
      </c>
      <c r="I26" s="105">
        <f t="shared" ca="1" si="6"/>
        <v>0</v>
      </c>
      <c r="J26" s="104">
        <f t="shared" ca="1" si="6"/>
        <v>0</v>
      </c>
      <c r="K26" s="105">
        <f t="shared" ca="1" si="6"/>
        <v>0</v>
      </c>
      <c r="L26" s="105">
        <f t="shared" ca="1" si="6"/>
        <v>0</v>
      </c>
      <c r="M26" s="105">
        <f t="shared" ca="1" si="6"/>
        <v>0</v>
      </c>
      <c r="N26" s="105">
        <f t="shared" ca="1" si="6"/>
        <v>0</v>
      </c>
      <c r="O26" s="105">
        <f t="shared" ca="1" si="6"/>
        <v>0</v>
      </c>
      <c r="P26" s="105">
        <f t="shared" ca="1" si="6"/>
        <v>0</v>
      </c>
      <c r="Q26" s="105">
        <f t="shared" ca="1" si="6"/>
        <v>0</v>
      </c>
      <c r="R26" s="105">
        <f t="shared" ca="1" si="6"/>
        <v>0</v>
      </c>
      <c r="S26" s="106">
        <f t="shared" ca="1" si="6"/>
        <v>0</v>
      </c>
      <c r="T26" s="89">
        <f ca="1">S26</f>
        <v>0</v>
      </c>
    </row>
    <row r="27" spans="1:20" x14ac:dyDescent="0.3">
      <c r="A27" s="95" t="s">
        <v>18</v>
      </c>
      <c r="B27" s="107">
        <f>B21</f>
        <v>0</v>
      </c>
      <c r="C27" s="108">
        <f t="shared" ref="C27:I27" si="7">B27+C21</f>
        <v>0</v>
      </c>
      <c r="D27" s="108">
        <f t="shared" si="7"/>
        <v>0</v>
      </c>
      <c r="E27" s="108">
        <f t="shared" si="7"/>
        <v>0</v>
      </c>
      <c r="F27" s="108">
        <f t="shared" si="7"/>
        <v>0</v>
      </c>
      <c r="G27" s="108">
        <f t="shared" si="7"/>
        <v>0</v>
      </c>
      <c r="H27" s="108">
        <f>G27+H21</f>
        <v>0</v>
      </c>
      <c r="I27" s="108">
        <f t="shared" si="7"/>
        <v>0</v>
      </c>
      <c r="J27" s="107">
        <f t="shared" ref="J27:S27" si="8">I27+J21</f>
        <v>0</v>
      </c>
      <c r="K27" s="108">
        <f t="shared" si="8"/>
        <v>0</v>
      </c>
      <c r="L27" s="109">
        <f t="shared" si="8"/>
        <v>0</v>
      </c>
      <c r="M27" s="109">
        <f t="shared" si="8"/>
        <v>0</v>
      </c>
      <c r="N27" s="109">
        <f t="shared" si="8"/>
        <v>0</v>
      </c>
      <c r="O27" s="109">
        <f t="shared" si="8"/>
        <v>0</v>
      </c>
      <c r="P27" s="109">
        <f t="shared" si="8"/>
        <v>0</v>
      </c>
      <c r="Q27" s="109">
        <f t="shared" si="8"/>
        <v>0</v>
      </c>
      <c r="R27" s="109">
        <f t="shared" si="8"/>
        <v>0</v>
      </c>
      <c r="S27" s="110">
        <f t="shared" si="8"/>
        <v>0</v>
      </c>
      <c r="T27" s="111">
        <f>S27</f>
        <v>0</v>
      </c>
    </row>
    <row r="28" spans="1:20" ht="15" thickBot="1" x14ac:dyDescent="0.35">
      <c r="A28" s="112" t="s">
        <v>19</v>
      </c>
      <c r="B28" s="113">
        <f t="shared" ref="B28:I28" ca="1" si="9">IFERROR(B22/B20,0)</f>
        <v>0</v>
      </c>
      <c r="C28" s="114">
        <f t="shared" ca="1" si="9"/>
        <v>0</v>
      </c>
      <c r="D28" s="114">
        <f t="shared" ca="1" si="9"/>
        <v>0</v>
      </c>
      <c r="E28" s="114">
        <f t="shared" ca="1" si="9"/>
        <v>0</v>
      </c>
      <c r="F28" s="114">
        <f t="shared" ca="1" si="9"/>
        <v>0</v>
      </c>
      <c r="G28" s="114">
        <f t="shared" ca="1" si="9"/>
        <v>0</v>
      </c>
      <c r="H28" s="114">
        <f t="shared" ca="1" si="9"/>
        <v>0</v>
      </c>
      <c r="I28" s="114">
        <f t="shared" ca="1" si="9"/>
        <v>0</v>
      </c>
      <c r="J28" s="115"/>
      <c r="K28" s="116"/>
      <c r="L28" s="116"/>
      <c r="M28" s="116"/>
      <c r="N28" s="116"/>
      <c r="O28" s="116"/>
      <c r="P28" s="116"/>
      <c r="Q28" s="116"/>
      <c r="R28" s="116"/>
      <c r="S28" s="117"/>
      <c r="T28" s="118">
        <f ca="1">IFERROR(T22/T20,0)</f>
        <v>0</v>
      </c>
    </row>
    <row r="29" spans="1:20" ht="15" thickBot="1" x14ac:dyDescent="0.35">
      <c r="A29" s="119"/>
      <c r="B29" s="120"/>
      <c r="C29" s="119"/>
      <c r="D29" s="119"/>
      <c r="E29" s="119"/>
      <c r="F29" s="119"/>
      <c r="G29" s="119"/>
      <c r="H29" s="119"/>
      <c r="I29" s="119"/>
      <c r="J29" s="120"/>
      <c r="K29" s="119"/>
      <c r="L29" s="119"/>
      <c r="M29" s="119"/>
      <c r="N29" s="119"/>
      <c r="O29" s="119"/>
      <c r="P29" s="119"/>
      <c r="Q29" s="119"/>
      <c r="R29" s="119"/>
      <c r="S29" s="119"/>
      <c r="T29" s="121"/>
    </row>
    <row r="30" spans="1:20" x14ac:dyDescent="0.3">
      <c r="A30" s="122" t="s">
        <v>20</v>
      </c>
      <c r="B30" s="123">
        <f t="shared" ref="B30:S30" ca="1" si="10">B31*$G$9</f>
        <v>0</v>
      </c>
      <c r="C30" s="124">
        <f t="shared" ca="1" si="10"/>
        <v>0</v>
      </c>
      <c r="D30" s="124">
        <f t="shared" ca="1" si="10"/>
        <v>0</v>
      </c>
      <c r="E30" s="124">
        <f t="shared" ca="1" si="10"/>
        <v>0</v>
      </c>
      <c r="F30" s="124">
        <f t="shared" ca="1" si="10"/>
        <v>0</v>
      </c>
      <c r="G30" s="124">
        <f t="shared" ca="1" si="10"/>
        <v>0</v>
      </c>
      <c r="H30" s="124">
        <f t="shared" ca="1" si="10"/>
        <v>0</v>
      </c>
      <c r="I30" s="124">
        <f t="shared" ca="1" si="10"/>
        <v>0</v>
      </c>
      <c r="J30" s="123">
        <f t="shared" ca="1" si="10"/>
        <v>0</v>
      </c>
      <c r="K30" s="124">
        <f t="shared" ca="1" si="10"/>
        <v>0</v>
      </c>
      <c r="L30" s="124">
        <f t="shared" ca="1" si="10"/>
        <v>0</v>
      </c>
      <c r="M30" s="124">
        <f t="shared" ca="1" si="10"/>
        <v>0</v>
      </c>
      <c r="N30" s="124">
        <f t="shared" ca="1" si="10"/>
        <v>0</v>
      </c>
      <c r="O30" s="124">
        <f t="shared" ca="1" si="10"/>
        <v>0</v>
      </c>
      <c r="P30" s="124">
        <f t="shared" ca="1" si="10"/>
        <v>0</v>
      </c>
      <c r="Q30" s="124">
        <f t="shared" ca="1" si="10"/>
        <v>0</v>
      </c>
      <c r="R30" s="124">
        <f t="shared" ca="1" si="10"/>
        <v>0</v>
      </c>
      <c r="S30" s="125">
        <f t="shared" ca="1" si="10"/>
        <v>0</v>
      </c>
      <c r="T30" s="126">
        <f ca="1">SUM(B30:S30)</f>
        <v>0</v>
      </c>
    </row>
    <row r="31" spans="1:20" x14ac:dyDescent="0.3">
      <c r="A31" s="103" t="s">
        <v>21</v>
      </c>
      <c r="B31" s="7"/>
      <c r="C31" s="8"/>
      <c r="D31" s="8"/>
      <c r="E31" s="8"/>
      <c r="F31" s="8"/>
      <c r="G31" s="8"/>
      <c r="H31" s="8"/>
      <c r="I31" s="8"/>
      <c r="J31" s="7"/>
      <c r="K31" s="8"/>
      <c r="L31" s="9"/>
      <c r="M31" s="9"/>
      <c r="N31" s="9"/>
      <c r="O31" s="9"/>
      <c r="P31" s="9"/>
      <c r="Q31" s="9"/>
      <c r="R31" s="9"/>
      <c r="S31" s="10"/>
      <c r="T31" s="127">
        <f>SUM(B31:S31)</f>
        <v>0</v>
      </c>
    </row>
    <row r="32" spans="1:20" x14ac:dyDescent="0.3">
      <c r="A32" s="103" t="s">
        <v>22</v>
      </c>
      <c r="B32" s="104">
        <f ca="1">B30</f>
        <v>0</v>
      </c>
      <c r="C32" s="105">
        <f t="shared" ref="C32:S32" ca="1" si="11">C30+B32</f>
        <v>0</v>
      </c>
      <c r="D32" s="105">
        <f t="shared" ca="1" si="11"/>
        <v>0</v>
      </c>
      <c r="E32" s="105">
        <f t="shared" ca="1" si="11"/>
        <v>0</v>
      </c>
      <c r="F32" s="105">
        <f t="shared" ca="1" si="11"/>
        <v>0</v>
      </c>
      <c r="G32" s="105">
        <f t="shared" ca="1" si="11"/>
        <v>0</v>
      </c>
      <c r="H32" s="105">
        <f t="shared" ca="1" si="11"/>
        <v>0</v>
      </c>
      <c r="I32" s="105">
        <f t="shared" ca="1" si="11"/>
        <v>0</v>
      </c>
      <c r="J32" s="104">
        <f t="shared" ca="1" si="11"/>
        <v>0</v>
      </c>
      <c r="K32" s="105">
        <f t="shared" ca="1" si="11"/>
        <v>0</v>
      </c>
      <c r="L32" s="105">
        <f t="shared" ca="1" si="11"/>
        <v>0</v>
      </c>
      <c r="M32" s="105">
        <f t="shared" ca="1" si="11"/>
        <v>0</v>
      </c>
      <c r="N32" s="105">
        <f t="shared" ca="1" si="11"/>
        <v>0</v>
      </c>
      <c r="O32" s="105">
        <f t="shared" ca="1" si="11"/>
        <v>0</v>
      </c>
      <c r="P32" s="105">
        <f t="shared" ca="1" si="11"/>
        <v>0</v>
      </c>
      <c r="Q32" s="105">
        <f t="shared" ca="1" si="11"/>
        <v>0</v>
      </c>
      <c r="R32" s="105">
        <f t="shared" ca="1" si="11"/>
        <v>0</v>
      </c>
      <c r="S32" s="106">
        <f t="shared" ca="1" si="11"/>
        <v>0</v>
      </c>
      <c r="T32" s="128">
        <f ca="1">S32</f>
        <v>0</v>
      </c>
    </row>
    <row r="33" spans="1:21" ht="29.4" thickBot="1" x14ac:dyDescent="0.35">
      <c r="A33" s="129" t="s">
        <v>23</v>
      </c>
      <c r="B33" s="113">
        <f t="shared" ref="B33:S33" ca="1" si="12">B26-B32</f>
        <v>0</v>
      </c>
      <c r="C33" s="114">
        <f t="shared" ca="1" si="12"/>
        <v>0</v>
      </c>
      <c r="D33" s="114">
        <f t="shared" ca="1" si="12"/>
        <v>0</v>
      </c>
      <c r="E33" s="114">
        <f t="shared" ca="1" si="12"/>
        <v>0</v>
      </c>
      <c r="F33" s="114">
        <f t="shared" ca="1" si="12"/>
        <v>0</v>
      </c>
      <c r="G33" s="114">
        <f t="shared" ca="1" si="12"/>
        <v>0</v>
      </c>
      <c r="H33" s="114">
        <f t="shared" ca="1" si="12"/>
        <v>0</v>
      </c>
      <c r="I33" s="114">
        <f t="shared" ca="1" si="12"/>
        <v>0</v>
      </c>
      <c r="J33" s="113">
        <f t="shared" ca="1" si="12"/>
        <v>0</v>
      </c>
      <c r="K33" s="114">
        <f t="shared" ca="1" si="12"/>
        <v>0</v>
      </c>
      <c r="L33" s="114">
        <f t="shared" ca="1" si="12"/>
        <v>0</v>
      </c>
      <c r="M33" s="114">
        <f t="shared" ca="1" si="12"/>
        <v>0</v>
      </c>
      <c r="N33" s="114">
        <f t="shared" ca="1" si="12"/>
        <v>0</v>
      </c>
      <c r="O33" s="114">
        <f t="shared" ca="1" si="12"/>
        <v>0</v>
      </c>
      <c r="P33" s="114">
        <f t="shared" ca="1" si="12"/>
        <v>0</v>
      </c>
      <c r="Q33" s="114">
        <f t="shared" ca="1" si="12"/>
        <v>0</v>
      </c>
      <c r="R33" s="114">
        <f t="shared" ca="1" si="12"/>
        <v>0</v>
      </c>
      <c r="S33" s="130">
        <f t="shared" ca="1" si="12"/>
        <v>0</v>
      </c>
      <c r="T33" s="131">
        <f ca="1">S33</f>
        <v>0</v>
      </c>
    </row>
    <row r="34" spans="1:21" x14ac:dyDescent="0.3">
      <c r="A34" s="132"/>
      <c r="B34" s="133"/>
      <c r="C34" s="134"/>
      <c r="D34" s="134"/>
      <c r="E34" s="134"/>
      <c r="F34" s="134"/>
      <c r="G34" s="134"/>
      <c r="H34" s="134"/>
      <c r="I34" s="134"/>
      <c r="J34" s="104"/>
      <c r="K34" s="105"/>
      <c r="L34" s="105"/>
      <c r="M34" s="105"/>
      <c r="N34" s="105"/>
      <c r="O34" s="105"/>
      <c r="P34" s="105"/>
      <c r="Q34" s="105"/>
      <c r="R34" s="105"/>
      <c r="S34" s="105"/>
      <c r="T34" s="135"/>
    </row>
    <row r="35" spans="1:21" x14ac:dyDescent="0.3">
      <c r="A35" s="136" t="s">
        <v>24</v>
      </c>
      <c r="B35" s="137">
        <f t="shared" ref="B35:S35" si="13">SUM(B36:B37)</f>
        <v>0</v>
      </c>
      <c r="C35" s="138">
        <f t="shared" si="13"/>
        <v>0</v>
      </c>
      <c r="D35" s="138">
        <f t="shared" si="13"/>
        <v>0</v>
      </c>
      <c r="E35" s="138">
        <f t="shared" si="13"/>
        <v>0</v>
      </c>
      <c r="F35" s="138">
        <f t="shared" si="13"/>
        <v>0</v>
      </c>
      <c r="G35" s="138">
        <f t="shared" si="13"/>
        <v>0</v>
      </c>
      <c r="H35" s="138">
        <f t="shared" si="13"/>
        <v>0</v>
      </c>
      <c r="I35" s="138">
        <f t="shared" si="13"/>
        <v>0</v>
      </c>
      <c r="J35" s="137">
        <f t="shared" ca="1" si="13"/>
        <v>0</v>
      </c>
      <c r="K35" s="138">
        <f t="shared" ca="1" si="13"/>
        <v>0</v>
      </c>
      <c r="L35" s="138">
        <f t="shared" ca="1" si="13"/>
        <v>0</v>
      </c>
      <c r="M35" s="138">
        <f t="shared" ca="1" si="13"/>
        <v>0</v>
      </c>
      <c r="N35" s="138">
        <f t="shared" ca="1" si="13"/>
        <v>0</v>
      </c>
      <c r="O35" s="138">
        <f t="shared" ca="1" si="13"/>
        <v>0</v>
      </c>
      <c r="P35" s="138">
        <f t="shared" ca="1" si="13"/>
        <v>0</v>
      </c>
      <c r="Q35" s="138">
        <f t="shared" ca="1" si="13"/>
        <v>0</v>
      </c>
      <c r="R35" s="138">
        <f t="shared" ca="1" si="13"/>
        <v>0</v>
      </c>
      <c r="S35" s="138">
        <f t="shared" ca="1" si="13"/>
        <v>0</v>
      </c>
      <c r="T35" s="139">
        <f ca="1">SUM(B35:S35)</f>
        <v>0</v>
      </c>
    </row>
    <row r="36" spans="1:21" x14ac:dyDescent="0.3">
      <c r="A36" s="100" t="s">
        <v>25</v>
      </c>
      <c r="B36" s="101">
        <f>B38*$G$8</f>
        <v>0</v>
      </c>
      <c r="C36" s="102">
        <f t="shared" ref="C36:I36" si="14">C38*$G$8</f>
        <v>0</v>
      </c>
      <c r="D36" s="102">
        <f t="shared" si="14"/>
        <v>0</v>
      </c>
      <c r="E36" s="102">
        <f t="shared" si="14"/>
        <v>0</v>
      </c>
      <c r="F36" s="102">
        <f t="shared" si="14"/>
        <v>0</v>
      </c>
      <c r="G36" s="102">
        <f t="shared" si="14"/>
        <v>0</v>
      </c>
      <c r="H36" s="102">
        <f t="shared" si="14"/>
        <v>0</v>
      </c>
      <c r="I36" s="102">
        <f t="shared" si="14"/>
        <v>0</v>
      </c>
      <c r="J36" s="140"/>
      <c r="K36" s="141"/>
      <c r="L36" s="141"/>
      <c r="M36" s="141"/>
      <c r="N36" s="141"/>
      <c r="O36" s="141"/>
      <c r="P36" s="141"/>
      <c r="Q36" s="141"/>
      <c r="R36" s="141"/>
      <c r="S36" s="141"/>
      <c r="T36" s="89">
        <f>SUM(B36:S36)</f>
        <v>0</v>
      </c>
    </row>
    <row r="37" spans="1:21" x14ac:dyDescent="0.3">
      <c r="A37" s="100" t="s">
        <v>26</v>
      </c>
      <c r="B37" s="140"/>
      <c r="C37" s="141"/>
      <c r="D37" s="141"/>
      <c r="E37" s="141"/>
      <c r="F37" s="141"/>
      <c r="G37" s="141"/>
      <c r="H37" s="141"/>
      <c r="I37" s="141"/>
      <c r="J37" s="101">
        <f t="shared" ref="J37:S37" ca="1" si="15">J39*I33</f>
        <v>0</v>
      </c>
      <c r="K37" s="102">
        <f t="shared" ca="1" si="15"/>
        <v>0</v>
      </c>
      <c r="L37" s="102">
        <f t="shared" ca="1" si="15"/>
        <v>0</v>
      </c>
      <c r="M37" s="102">
        <f t="shared" ca="1" si="15"/>
        <v>0</v>
      </c>
      <c r="N37" s="102">
        <f t="shared" ca="1" si="15"/>
        <v>0</v>
      </c>
      <c r="O37" s="102">
        <f t="shared" ca="1" si="15"/>
        <v>0</v>
      </c>
      <c r="P37" s="102">
        <f t="shared" ca="1" si="15"/>
        <v>0</v>
      </c>
      <c r="Q37" s="102">
        <f t="shared" ca="1" si="15"/>
        <v>0</v>
      </c>
      <c r="R37" s="102">
        <f t="shared" ca="1" si="15"/>
        <v>0</v>
      </c>
      <c r="S37" s="102">
        <f t="shared" ca="1" si="15"/>
        <v>0</v>
      </c>
      <c r="T37" s="89">
        <f ca="1">SUM(B37:S37)</f>
        <v>0</v>
      </c>
    </row>
    <row r="38" spans="1:21" x14ac:dyDescent="0.3">
      <c r="A38" s="100" t="s">
        <v>27</v>
      </c>
      <c r="B38" s="142">
        <v>1.2500000000000001E-2</v>
      </c>
      <c r="C38" s="143">
        <v>1.2500000000000001E-2</v>
      </c>
      <c r="D38" s="143">
        <v>1.2500000000000001E-2</v>
      </c>
      <c r="E38" s="143">
        <v>1.2500000000000001E-2</v>
      </c>
      <c r="F38" s="143">
        <v>1.2500000000000001E-2</v>
      </c>
      <c r="G38" s="143">
        <v>1.2500000000000001E-2</v>
      </c>
      <c r="H38" s="143">
        <v>1.2500000000000001E-2</v>
      </c>
      <c r="I38" s="143">
        <v>1.2500000000000001E-2</v>
      </c>
      <c r="J38" s="140"/>
      <c r="K38" s="141"/>
      <c r="L38" s="141"/>
      <c r="M38" s="141"/>
      <c r="N38" s="141"/>
      <c r="O38" s="141"/>
      <c r="P38" s="141"/>
      <c r="Q38" s="141"/>
      <c r="R38" s="141"/>
      <c r="S38" s="141"/>
      <c r="T38" s="89"/>
    </row>
    <row r="39" spans="1:21" x14ac:dyDescent="0.3">
      <c r="A39" s="100" t="s">
        <v>28</v>
      </c>
      <c r="B39" s="144"/>
      <c r="C39" s="145"/>
      <c r="D39" s="145"/>
      <c r="E39" s="145"/>
      <c r="F39" s="145"/>
      <c r="G39" s="145"/>
      <c r="H39" s="145"/>
      <c r="I39" s="145"/>
      <c r="J39" s="146">
        <v>1.2500000000000001E-2</v>
      </c>
      <c r="K39" s="147">
        <v>1.2500000000000001E-2</v>
      </c>
      <c r="L39" s="147">
        <v>1.2500000000000001E-2</v>
      </c>
      <c r="M39" s="147">
        <v>1.2500000000000001E-2</v>
      </c>
      <c r="N39" s="147">
        <v>1.2500000000000001E-2</v>
      </c>
      <c r="O39" s="147">
        <v>1.2500000000000001E-2</v>
      </c>
      <c r="P39" s="147">
        <v>1.2500000000000001E-2</v>
      </c>
      <c r="Q39" s="147">
        <v>1.2500000000000001E-2</v>
      </c>
      <c r="R39" s="147">
        <v>1.2500000000000001E-2</v>
      </c>
      <c r="S39" s="148">
        <v>1.2500000000000001E-2</v>
      </c>
      <c r="T39" s="89"/>
    </row>
    <row r="40" spans="1:21" x14ac:dyDescent="0.3">
      <c r="A40" s="149" t="s">
        <v>29</v>
      </c>
      <c r="B40" s="150">
        <f t="shared" ref="B40:S40" ca="1" si="16">IFERROR(B41/(B41+B26),0)</f>
        <v>0</v>
      </c>
      <c r="C40" s="150">
        <f t="shared" ca="1" si="16"/>
        <v>0</v>
      </c>
      <c r="D40" s="150">
        <f t="shared" ca="1" si="16"/>
        <v>0</v>
      </c>
      <c r="E40" s="150">
        <f t="shared" ca="1" si="16"/>
        <v>0</v>
      </c>
      <c r="F40" s="151">
        <f t="shared" ca="1" si="16"/>
        <v>0</v>
      </c>
      <c r="G40" s="151">
        <f t="shared" ca="1" si="16"/>
        <v>0</v>
      </c>
      <c r="H40" s="151">
        <f t="shared" ca="1" si="16"/>
        <v>0</v>
      </c>
      <c r="I40" s="151">
        <f t="shared" ca="1" si="16"/>
        <v>0</v>
      </c>
      <c r="J40" s="91">
        <f t="shared" ref="J40:K40" ca="1" si="17">IFERROR(J41/(J41+J26),0)</f>
        <v>0</v>
      </c>
      <c r="K40" s="92">
        <f t="shared" ca="1" si="17"/>
        <v>0</v>
      </c>
      <c r="L40" s="93">
        <f t="shared" ca="1" si="16"/>
        <v>0</v>
      </c>
      <c r="M40" s="93">
        <f t="shared" ca="1" si="16"/>
        <v>0</v>
      </c>
      <c r="N40" s="93">
        <f t="shared" ca="1" si="16"/>
        <v>0</v>
      </c>
      <c r="O40" s="93">
        <f t="shared" ca="1" si="16"/>
        <v>0</v>
      </c>
      <c r="P40" s="93">
        <f t="shared" ca="1" si="16"/>
        <v>0</v>
      </c>
      <c r="Q40" s="93">
        <f t="shared" ca="1" si="16"/>
        <v>0</v>
      </c>
      <c r="R40" s="93">
        <f t="shared" ca="1" si="16"/>
        <v>0</v>
      </c>
      <c r="S40" s="93">
        <f t="shared" ca="1" si="16"/>
        <v>0</v>
      </c>
      <c r="T40" s="89"/>
    </row>
    <row r="41" spans="1:21" x14ac:dyDescent="0.3">
      <c r="A41" s="136" t="s">
        <v>30</v>
      </c>
      <c r="B41" s="137">
        <f>B35</f>
        <v>0</v>
      </c>
      <c r="C41" s="138">
        <f t="shared" ref="C41:I41" si="18">B41+C35</f>
        <v>0</v>
      </c>
      <c r="D41" s="138">
        <f t="shared" si="18"/>
        <v>0</v>
      </c>
      <c r="E41" s="138">
        <f t="shared" si="18"/>
        <v>0</v>
      </c>
      <c r="F41" s="138">
        <f t="shared" si="18"/>
        <v>0</v>
      </c>
      <c r="G41" s="138">
        <f t="shared" si="18"/>
        <v>0</v>
      </c>
      <c r="H41" s="138">
        <f>G41+H35</f>
        <v>0</v>
      </c>
      <c r="I41" s="138">
        <f t="shared" si="18"/>
        <v>0</v>
      </c>
      <c r="J41" s="137">
        <f t="shared" ref="J41:S41" ca="1" si="19">I41+J35</f>
        <v>0</v>
      </c>
      <c r="K41" s="138">
        <f t="shared" ca="1" si="19"/>
        <v>0</v>
      </c>
      <c r="L41" s="138">
        <f t="shared" ca="1" si="19"/>
        <v>0</v>
      </c>
      <c r="M41" s="138">
        <f t="shared" ca="1" si="19"/>
        <v>0</v>
      </c>
      <c r="N41" s="138">
        <f t="shared" ca="1" si="19"/>
        <v>0</v>
      </c>
      <c r="O41" s="138">
        <f t="shared" ca="1" si="19"/>
        <v>0</v>
      </c>
      <c r="P41" s="138">
        <f t="shared" ca="1" si="19"/>
        <v>0</v>
      </c>
      <c r="Q41" s="138">
        <f t="shared" ca="1" si="19"/>
        <v>0</v>
      </c>
      <c r="R41" s="138">
        <f t="shared" ca="1" si="19"/>
        <v>0</v>
      </c>
      <c r="S41" s="138">
        <f t="shared" ca="1" si="19"/>
        <v>0</v>
      </c>
      <c r="T41" s="139">
        <f ca="1">S41</f>
        <v>0</v>
      </c>
    </row>
    <row r="42" spans="1:21" ht="15" thickBot="1" x14ac:dyDescent="0.35">
      <c r="A42" s="119"/>
      <c r="B42" s="152"/>
      <c r="C42" s="153"/>
      <c r="D42" s="153"/>
      <c r="E42" s="153"/>
      <c r="F42" s="153"/>
      <c r="G42" s="153"/>
      <c r="H42" s="153"/>
      <c r="I42" s="153"/>
      <c r="J42" s="120"/>
      <c r="K42" s="119"/>
      <c r="L42" s="119"/>
      <c r="M42" s="119"/>
      <c r="N42" s="119"/>
      <c r="O42" s="119"/>
      <c r="P42" s="119"/>
      <c r="Q42" s="119"/>
      <c r="R42" s="119"/>
      <c r="S42" s="119"/>
      <c r="T42" s="154"/>
    </row>
    <row r="43" spans="1:21" x14ac:dyDescent="0.3">
      <c r="A43" s="155" t="s">
        <v>31</v>
      </c>
      <c r="B43" s="156">
        <f>SUM(B44:B48)</f>
        <v>0</v>
      </c>
      <c r="C43" s="82">
        <f t="shared" ref="C43:S43" si="20">SUM(C44:C48)</f>
        <v>0</v>
      </c>
      <c r="D43" s="82">
        <f t="shared" si="20"/>
        <v>0</v>
      </c>
      <c r="E43" s="82">
        <f t="shared" si="20"/>
        <v>0</v>
      </c>
      <c r="F43" s="82">
        <f t="shared" si="20"/>
        <v>0</v>
      </c>
      <c r="G43" s="82">
        <f t="shared" si="20"/>
        <v>0</v>
      </c>
      <c r="H43" s="82">
        <f t="shared" si="20"/>
        <v>0</v>
      </c>
      <c r="I43" s="82">
        <f t="shared" si="20"/>
        <v>0</v>
      </c>
      <c r="J43" s="156">
        <f t="shared" ref="J43:K43" si="21">SUM(J44:J48)</f>
        <v>0</v>
      </c>
      <c r="K43" s="82">
        <f t="shared" si="21"/>
        <v>0</v>
      </c>
      <c r="L43" s="82">
        <f t="shared" si="20"/>
        <v>0</v>
      </c>
      <c r="M43" s="82">
        <f t="shared" si="20"/>
        <v>0</v>
      </c>
      <c r="N43" s="82">
        <f t="shared" si="20"/>
        <v>0</v>
      </c>
      <c r="O43" s="82">
        <f t="shared" si="20"/>
        <v>0</v>
      </c>
      <c r="P43" s="82">
        <f t="shared" si="20"/>
        <v>0</v>
      </c>
      <c r="Q43" s="82">
        <f t="shared" si="20"/>
        <v>0</v>
      </c>
      <c r="R43" s="82">
        <f t="shared" si="20"/>
        <v>0</v>
      </c>
      <c r="S43" s="82">
        <f t="shared" si="20"/>
        <v>0</v>
      </c>
      <c r="T43" s="83">
        <f t="shared" ref="T43:T48" si="22">SUM(B43:S43)</f>
        <v>0</v>
      </c>
    </row>
    <row r="44" spans="1:21" x14ac:dyDescent="0.3">
      <c r="A44" s="95" t="s">
        <v>32</v>
      </c>
      <c r="B44" s="11"/>
      <c r="C44" s="12"/>
      <c r="D44" s="12"/>
      <c r="E44" s="12"/>
      <c r="F44" s="12"/>
      <c r="G44" s="12"/>
      <c r="H44" s="12"/>
      <c r="I44" s="13"/>
      <c r="J44" s="11"/>
      <c r="K44" s="13"/>
      <c r="L44" s="12"/>
      <c r="M44" s="12"/>
      <c r="N44" s="12"/>
      <c r="O44" s="12"/>
      <c r="P44" s="12"/>
      <c r="Q44" s="12"/>
      <c r="R44" s="12"/>
      <c r="S44" s="12"/>
      <c r="T44" s="89">
        <f t="shared" si="22"/>
        <v>0</v>
      </c>
      <c r="U44" s="157"/>
    </row>
    <row r="45" spans="1:21" x14ac:dyDescent="0.3">
      <c r="A45" s="95" t="s">
        <v>33</v>
      </c>
      <c r="B45" s="14"/>
      <c r="C45" s="15"/>
      <c r="D45" s="15"/>
      <c r="E45" s="15"/>
      <c r="F45" s="15"/>
      <c r="G45" s="15"/>
      <c r="H45" s="15"/>
      <c r="I45" s="15"/>
      <c r="J45" s="14"/>
      <c r="K45" s="15"/>
      <c r="L45" s="15"/>
      <c r="M45" s="15"/>
      <c r="N45" s="15"/>
      <c r="O45" s="15"/>
      <c r="P45" s="15"/>
      <c r="Q45" s="15"/>
      <c r="R45" s="15"/>
      <c r="S45" s="15"/>
      <c r="T45" s="89">
        <f t="shared" si="22"/>
        <v>0</v>
      </c>
      <c r="U45" s="157"/>
    </row>
    <row r="46" spans="1:21" x14ac:dyDescent="0.3">
      <c r="A46" s="100" t="s">
        <v>34</v>
      </c>
      <c r="B46" s="158"/>
      <c r="C46" s="159"/>
      <c r="D46" s="159"/>
      <c r="E46" s="159"/>
      <c r="F46" s="159"/>
      <c r="G46" s="159"/>
      <c r="H46" s="159"/>
      <c r="I46" s="159"/>
      <c r="J46" s="158"/>
      <c r="K46" s="159"/>
      <c r="L46" s="159"/>
      <c r="M46" s="159"/>
      <c r="N46" s="159"/>
      <c r="O46" s="159"/>
      <c r="P46" s="159"/>
      <c r="Q46" s="159"/>
      <c r="R46" s="159"/>
      <c r="S46" s="15"/>
      <c r="T46" s="89">
        <f t="shared" si="22"/>
        <v>0</v>
      </c>
      <c r="U46" s="157"/>
    </row>
    <row r="47" spans="1:21" x14ac:dyDescent="0.3">
      <c r="A47" s="100" t="s">
        <v>35</v>
      </c>
      <c r="B47" s="101">
        <f>B69*6</f>
        <v>0</v>
      </c>
      <c r="C47" s="102">
        <f t="shared" ref="C47:S47" si="23">C69*6</f>
        <v>0</v>
      </c>
      <c r="D47" s="102">
        <f t="shared" si="23"/>
        <v>0</v>
      </c>
      <c r="E47" s="102">
        <f t="shared" si="23"/>
        <v>0</v>
      </c>
      <c r="F47" s="102">
        <f t="shared" si="23"/>
        <v>0</v>
      </c>
      <c r="G47" s="102">
        <f t="shared" si="23"/>
        <v>0</v>
      </c>
      <c r="H47" s="102">
        <f t="shared" si="23"/>
        <v>0</v>
      </c>
      <c r="I47" s="102">
        <f t="shared" si="23"/>
        <v>0</v>
      </c>
      <c r="J47" s="101">
        <f t="shared" ref="J47:K47" si="24">J69*6</f>
        <v>0</v>
      </c>
      <c r="K47" s="102">
        <f t="shared" si="24"/>
        <v>0</v>
      </c>
      <c r="L47" s="102">
        <f t="shared" si="23"/>
        <v>0</v>
      </c>
      <c r="M47" s="102">
        <f t="shared" si="23"/>
        <v>0</v>
      </c>
      <c r="N47" s="102">
        <f t="shared" si="23"/>
        <v>0</v>
      </c>
      <c r="O47" s="102">
        <f t="shared" si="23"/>
        <v>0</v>
      </c>
      <c r="P47" s="102">
        <f t="shared" si="23"/>
        <v>0</v>
      </c>
      <c r="Q47" s="102">
        <f t="shared" si="23"/>
        <v>0</v>
      </c>
      <c r="R47" s="102">
        <f t="shared" si="23"/>
        <v>0</v>
      </c>
      <c r="S47" s="102">
        <f t="shared" si="23"/>
        <v>0</v>
      </c>
      <c r="T47" s="89">
        <f t="shared" si="22"/>
        <v>0</v>
      </c>
      <c r="U47" s="157"/>
    </row>
    <row r="48" spans="1:21" x14ac:dyDescent="0.3">
      <c r="A48" s="100" t="s">
        <v>36</v>
      </c>
      <c r="B48" s="3"/>
      <c r="C48" s="4"/>
      <c r="D48" s="4"/>
      <c r="E48" s="4"/>
      <c r="F48" s="4"/>
      <c r="G48" s="4"/>
      <c r="H48" s="4"/>
      <c r="I48" s="4"/>
      <c r="J48" s="3"/>
      <c r="K48" s="4"/>
      <c r="L48" s="4"/>
      <c r="M48" s="4"/>
      <c r="N48" s="4"/>
      <c r="O48" s="4"/>
      <c r="P48" s="4"/>
      <c r="Q48" s="4"/>
      <c r="R48" s="4"/>
      <c r="S48" s="4"/>
      <c r="T48" s="89">
        <f t="shared" si="22"/>
        <v>0</v>
      </c>
      <c r="U48" s="157" t="e">
        <f>IF(T48/T43&gt;0.1,"Proszę opisać w polu J51 główne składowe pozycji R48"," ")</f>
        <v>#DIV/0!</v>
      </c>
    </row>
    <row r="49" spans="1:20" ht="15" thickBot="1" x14ac:dyDescent="0.35">
      <c r="A49" s="160" t="s">
        <v>37</v>
      </c>
      <c r="B49" s="161">
        <f>B43</f>
        <v>0</v>
      </c>
      <c r="C49" s="162">
        <f t="shared" ref="C49:I49" si="25">B49+C43</f>
        <v>0</v>
      </c>
      <c r="D49" s="162">
        <f t="shared" si="25"/>
        <v>0</v>
      </c>
      <c r="E49" s="162">
        <f t="shared" si="25"/>
        <v>0</v>
      </c>
      <c r="F49" s="162">
        <f t="shared" si="25"/>
        <v>0</v>
      </c>
      <c r="G49" s="162">
        <f t="shared" si="25"/>
        <v>0</v>
      </c>
      <c r="H49" s="162">
        <f>G49+H43</f>
        <v>0</v>
      </c>
      <c r="I49" s="162">
        <f t="shared" si="25"/>
        <v>0</v>
      </c>
      <c r="J49" s="161">
        <f t="shared" ref="J49:S49" si="26">I49+J43</f>
        <v>0</v>
      </c>
      <c r="K49" s="162">
        <f t="shared" si="26"/>
        <v>0</v>
      </c>
      <c r="L49" s="162">
        <f t="shared" si="26"/>
        <v>0</v>
      </c>
      <c r="M49" s="162">
        <f t="shared" si="26"/>
        <v>0</v>
      </c>
      <c r="N49" s="162">
        <f t="shared" si="26"/>
        <v>0</v>
      </c>
      <c r="O49" s="162">
        <f t="shared" si="26"/>
        <v>0</v>
      </c>
      <c r="P49" s="162">
        <f t="shared" si="26"/>
        <v>0</v>
      </c>
      <c r="Q49" s="162">
        <f t="shared" si="26"/>
        <v>0</v>
      </c>
      <c r="R49" s="162">
        <f t="shared" si="26"/>
        <v>0</v>
      </c>
      <c r="S49" s="162">
        <f t="shared" si="26"/>
        <v>0</v>
      </c>
      <c r="T49" s="163">
        <f>S49</f>
        <v>0</v>
      </c>
    </row>
    <row r="50" spans="1:20" ht="15" thickBot="1" x14ac:dyDescent="0.35">
      <c r="A50" s="164" t="s">
        <v>38</v>
      </c>
      <c r="B50" s="165">
        <f t="shared" ref="B50:S50" si="27">B41-B49</f>
        <v>0</v>
      </c>
      <c r="C50" s="166">
        <f t="shared" si="27"/>
        <v>0</v>
      </c>
      <c r="D50" s="166">
        <f t="shared" si="27"/>
        <v>0</v>
      </c>
      <c r="E50" s="166">
        <f t="shared" si="27"/>
        <v>0</v>
      </c>
      <c r="F50" s="166">
        <f t="shared" si="27"/>
        <v>0</v>
      </c>
      <c r="G50" s="166">
        <f t="shared" si="27"/>
        <v>0</v>
      </c>
      <c r="H50" s="166">
        <f t="shared" si="27"/>
        <v>0</v>
      </c>
      <c r="I50" s="166">
        <f t="shared" si="27"/>
        <v>0</v>
      </c>
      <c r="J50" s="165">
        <f t="shared" ca="1" si="27"/>
        <v>0</v>
      </c>
      <c r="K50" s="166">
        <f t="shared" ca="1" si="27"/>
        <v>0</v>
      </c>
      <c r="L50" s="166">
        <f t="shared" ca="1" si="27"/>
        <v>0</v>
      </c>
      <c r="M50" s="166">
        <f t="shared" ca="1" si="27"/>
        <v>0</v>
      </c>
      <c r="N50" s="166">
        <f t="shared" ca="1" si="27"/>
        <v>0</v>
      </c>
      <c r="O50" s="166">
        <f t="shared" ca="1" si="27"/>
        <v>0</v>
      </c>
      <c r="P50" s="166">
        <f t="shared" ca="1" si="27"/>
        <v>0</v>
      </c>
      <c r="Q50" s="166">
        <f t="shared" ca="1" si="27"/>
        <v>0</v>
      </c>
      <c r="R50" s="166">
        <f t="shared" ca="1" si="27"/>
        <v>0</v>
      </c>
      <c r="S50" s="166">
        <f t="shared" ca="1" si="27"/>
        <v>0</v>
      </c>
      <c r="T50" s="167">
        <f ca="1">S50</f>
        <v>0</v>
      </c>
    </row>
    <row r="51" spans="1:20" x14ac:dyDescent="0.3">
      <c r="A51" s="168"/>
      <c r="B51" s="169"/>
      <c r="C51" s="170"/>
      <c r="D51" s="170"/>
      <c r="E51" s="170"/>
      <c r="F51" s="170"/>
      <c r="G51" s="170"/>
      <c r="H51" s="170"/>
      <c r="I51" s="170"/>
      <c r="J51" s="16"/>
      <c r="K51" s="170"/>
      <c r="L51" s="170"/>
      <c r="M51" s="170"/>
      <c r="N51" s="170"/>
      <c r="O51" s="170"/>
      <c r="P51" s="170"/>
      <c r="Q51" s="170"/>
      <c r="R51" s="170"/>
      <c r="S51" s="171"/>
      <c r="T51" s="172"/>
    </row>
    <row r="52" spans="1:20" x14ac:dyDescent="0.3">
      <c r="A52" s="173" t="s">
        <v>89</v>
      </c>
      <c r="B52" s="169"/>
      <c r="C52" s="170"/>
      <c r="D52" s="170"/>
      <c r="E52" s="170"/>
      <c r="F52" s="170"/>
      <c r="G52" s="170"/>
      <c r="H52" s="170"/>
      <c r="I52" s="170"/>
      <c r="J52" s="169"/>
      <c r="K52" s="170"/>
      <c r="L52" s="170"/>
      <c r="M52" s="170"/>
      <c r="N52" s="170"/>
      <c r="O52" s="170"/>
      <c r="P52" s="170"/>
      <c r="Q52" s="170"/>
      <c r="R52" s="170"/>
      <c r="S52" s="170"/>
      <c r="T52" s="172"/>
    </row>
    <row r="53" spans="1:20" x14ac:dyDescent="0.3">
      <c r="A53" s="173" t="s">
        <v>90</v>
      </c>
      <c r="B53" s="169"/>
      <c r="C53" s="170"/>
      <c r="D53" s="170"/>
      <c r="E53" s="170"/>
      <c r="F53" s="170"/>
      <c r="G53" s="170"/>
      <c r="H53" s="170"/>
      <c r="I53" s="170"/>
      <c r="J53" s="169"/>
      <c r="K53" s="170"/>
      <c r="L53" s="170"/>
      <c r="M53" s="170"/>
      <c r="N53" s="170"/>
      <c r="O53" s="170"/>
      <c r="P53" s="170"/>
      <c r="Q53" s="170"/>
      <c r="R53" s="170"/>
      <c r="S53" s="170"/>
      <c r="T53" s="172"/>
    </row>
    <row r="54" spans="1:20" x14ac:dyDescent="0.3">
      <c r="A54" s="173" t="s">
        <v>39</v>
      </c>
      <c r="B54" s="169"/>
      <c r="C54" s="170"/>
      <c r="D54" s="170"/>
      <c r="E54" s="170"/>
      <c r="F54" s="170"/>
      <c r="G54" s="170"/>
      <c r="H54" s="170"/>
      <c r="I54" s="170"/>
      <c r="J54" s="169"/>
      <c r="K54" s="170"/>
      <c r="L54" s="170"/>
      <c r="M54" s="170"/>
      <c r="N54" s="170"/>
      <c r="O54" s="170"/>
      <c r="P54" s="170"/>
      <c r="Q54" s="170"/>
      <c r="R54" s="170"/>
      <c r="S54" s="170"/>
      <c r="T54" s="172"/>
    </row>
    <row r="55" spans="1:20" x14ac:dyDescent="0.3">
      <c r="A55" s="173" t="s">
        <v>40</v>
      </c>
      <c r="B55" s="169"/>
      <c r="C55" s="170"/>
      <c r="D55" s="170"/>
      <c r="E55" s="170"/>
      <c r="F55" s="170"/>
      <c r="G55" s="170"/>
      <c r="H55" s="170"/>
      <c r="I55" s="170"/>
      <c r="J55" s="169"/>
      <c r="K55" s="170"/>
      <c r="L55" s="170"/>
      <c r="M55" s="170"/>
      <c r="N55" s="170"/>
      <c r="O55" s="170"/>
      <c r="P55" s="170"/>
      <c r="Q55" s="170"/>
      <c r="R55" s="170"/>
      <c r="S55" s="170"/>
      <c r="T55" s="172"/>
    </row>
    <row r="56" spans="1:20" ht="15" thickBot="1" x14ac:dyDescent="0.35">
      <c r="A56" s="174"/>
      <c r="B56" s="169"/>
      <c r="C56" s="170"/>
      <c r="D56" s="170"/>
      <c r="E56" s="170"/>
      <c r="F56" s="170"/>
      <c r="G56" s="170"/>
      <c r="H56" s="170"/>
      <c r="I56" s="170"/>
      <c r="J56" s="169"/>
      <c r="K56" s="170"/>
      <c r="L56" s="170"/>
      <c r="M56" s="170"/>
      <c r="N56" s="170"/>
      <c r="O56" s="170"/>
      <c r="P56" s="170"/>
      <c r="Q56" s="170"/>
      <c r="R56" s="170"/>
      <c r="S56" s="170"/>
      <c r="T56" s="172"/>
    </row>
    <row r="57" spans="1:20" ht="28.8" x14ac:dyDescent="0.3">
      <c r="A57" s="175" t="s">
        <v>41</v>
      </c>
      <c r="B57" s="176" t="s">
        <v>75</v>
      </c>
      <c r="C57" s="177"/>
      <c r="D57" s="177"/>
      <c r="E57" s="177"/>
      <c r="F57" s="177"/>
      <c r="G57" s="177"/>
      <c r="H57" s="177"/>
      <c r="I57" s="177"/>
      <c r="J57" s="178"/>
      <c r="K57" s="177"/>
      <c r="L57" s="177"/>
      <c r="M57" s="177"/>
      <c r="N57" s="177"/>
      <c r="O57" s="177"/>
      <c r="P57" s="177"/>
      <c r="Q57" s="177"/>
      <c r="R57" s="177"/>
      <c r="S57" s="177"/>
      <c r="T57" s="179"/>
    </row>
    <row r="58" spans="1:20" x14ac:dyDescent="0.3">
      <c r="A58" s="17" t="s">
        <v>42</v>
      </c>
      <c r="B58" s="18"/>
      <c r="C58" s="18"/>
      <c r="D58" s="18"/>
      <c r="E58" s="18"/>
      <c r="F58" s="18"/>
      <c r="G58" s="18"/>
      <c r="H58" s="18"/>
      <c r="I58" s="18"/>
      <c r="J58" s="19"/>
      <c r="K58" s="18"/>
      <c r="L58" s="18"/>
      <c r="M58" s="18"/>
      <c r="N58" s="18"/>
      <c r="O58" s="18"/>
      <c r="P58" s="18"/>
      <c r="Q58" s="18"/>
      <c r="R58" s="18"/>
      <c r="S58" s="20"/>
      <c r="T58" s="180" t="s">
        <v>1</v>
      </c>
    </row>
    <row r="59" spans="1:20" x14ac:dyDescent="0.3">
      <c r="A59" s="21" t="s">
        <v>43</v>
      </c>
      <c r="B59" s="22"/>
      <c r="C59" s="22"/>
      <c r="D59" s="22"/>
      <c r="E59" s="22"/>
      <c r="F59" s="22"/>
      <c r="G59" s="22"/>
      <c r="H59" s="22"/>
      <c r="I59" s="22"/>
      <c r="J59" s="23"/>
      <c r="K59" s="22"/>
      <c r="L59" s="22"/>
      <c r="M59" s="22"/>
      <c r="N59" s="22"/>
      <c r="O59" s="22"/>
      <c r="P59" s="22"/>
      <c r="Q59" s="22"/>
      <c r="R59" s="22"/>
      <c r="S59" s="24"/>
      <c r="T59" s="180" t="s">
        <v>1</v>
      </c>
    </row>
    <row r="60" spans="1:20" x14ac:dyDescent="0.3">
      <c r="A60" s="21" t="s">
        <v>44</v>
      </c>
      <c r="B60" s="22"/>
      <c r="C60" s="22"/>
      <c r="D60" s="22"/>
      <c r="E60" s="22"/>
      <c r="F60" s="22"/>
      <c r="G60" s="22"/>
      <c r="H60" s="22"/>
      <c r="I60" s="22"/>
      <c r="J60" s="23"/>
      <c r="K60" s="22"/>
      <c r="L60" s="22"/>
      <c r="M60" s="22"/>
      <c r="N60" s="22"/>
      <c r="O60" s="22"/>
      <c r="P60" s="22"/>
      <c r="Q60" s="22"/>
      <c r="R60" s="22"/>
      <c r="S60" s="24"/>
      <c r="T60" s="180" t="s">
        <v>1</v>
      </c>
    </row>
    <row r="61" spans="1:20" x14ac:dyDescent="0.3">
      <c r="A61" s="21" t="s">
        <v>45</v>
      </c>
      <c r="B61" s="22"/>
      <c r="C61" s="22"/>
      <c r="D61" s="22"/>
      <c r="E61" s="22"/>
      <c r="F61" s="22"/>
      <c r="G61" s="22"/>
      <c r="H61" s="22"/>
      <c r="I61" s="22"/>
      <c r="J61" s="23"/>
      <c r="K61" s="22"/>
      <c r="L61" s="22"/>
      <c r="M61" s="22"/>
      <c r="N61" s="22"/>
      <c r="O61" s="22"/>
      <c r="P61" s="22"/>
      <c r="Q61" s="22"/>
      <c r="R61" s="22"/>
      <c r="S61" s="24"/>
      <c r="T61" s="180" t="s">
        <v>1</v>
      </c>
    </row>
    <row r="62" spans="1:20" x14ac:dyDescent="0.3">
      <c r="A62" s="21" t="s">
        <v>46</v>
      </c>
      <c r="B62" s="22"/>
      <c r="C62" s="22"/>
      <c r="D62" s="22"/>
      <c r="E62" s="22"/>
      <c r="F62" s="22"/>
      <c r="G62" s="22"/>
      <c r="H62" s="22"/>
      <c r="I62" s="22"/>
      <c r="J62" s="23"/>
      <c r="K62" s="22"/>
      <c r="L62" s="22"/>
      <c r="M62" s="22"/>
      <c r="N62" s="22"/>
      <c r="O62" s="22"/>
      <c r="P62" s="22"/>
      <c r="Q62" s="22"/>
      <c r="R62" s="22"/>
      <c r="S62" s="24"/>
      <c r="T62" s="180" t="s">
        <v>1</v>
      </c>
    </row>
    <row r="63" spans="1:20" x14ac:dyDescent="0.3">
      <c r="A63" s="21" t="s">
        <v>47</v>
      </c>
      <c r="B63" s="22"/>
      <c r="C63" s="22"/>
      <c r="D63" s="22"/>
      <c r="E63" s="22"/>
      <c r="F63" s="22"/>
      <c r="G63" s="22"/>
      <c r="H63" s="22"/>
      <c r="I63" s="22"/>
      <c r="J63" s="23"/>
      <c r="K63" s="22"/>
      <c r="L63" s="22"/>
      <c r="M63" s="22"/>
      <c r="N63" s="22"/>
      <c r="O63" s="22"/>
      <c r="P63" s="22"/>
      <c r="Q63" s="22"/>
      <c r="R63" s="22"/>
      <c r="S63" s="24"/>
      <c r="T63" s="180" t="s">
        <v>1</v>
      </c>
    </row>
    <row r="64" spans="1:20" x14ac:dyDescent="0.3">
      <c r="A64" s="21" t="s">
        <v>48</v>
      </c>
      <c r="B64" s="22"/>
      <c r="C64" s="22"/>
      <c r="D64" s="22"/>
      <c r="E64" s="22"/>
      <c r="F64" s="22"/>
      <c r="G64" s="22"/>
      <c r="H64" s="22"/>
      <c r="I64" s="22"/>
      <c r="J64" s="23"/>
      <c r="K64" s="22"/>
      <c r="L64" s="22"/>
      <c r="M64" s="22"/>
      <c r="N64" s="22"/>
      <c r="O64" s="22"/>
      <c r="P64" s="22"/>
      <c r="Q64" s="22"/>
      <c r="R64" s="22"/>
      <c r="S64" s="24"/>
      <c r="T64" s="180" t="s">
        <v>1</v>
      </c>
    </row>
    <row r="65" spans="1:20" x14ac:dyDescent="0.3">
      <c r="A65" s="21" t="s">
        <v>49</v>
      </c>
      <c r="B65" s="22"/>
      <c r="C65" s="22"/>
      <c r="D65" s="22"/>
      <c r="E65" s="22"/>
      <c r="F65" s="22"/>
      <c r="G65" s="22"/>
      <c r="H65" s="22"/>
      <c r="I65" s="22"/>
      <c r="J65" s="23"/>
      <c r="K65" s="22"/>
      <c r="L65" s="22"/>
      <c r="M65" s="22"/>
      <c r="N65" s="22"/>
      <c r="O65" s="22"/>
      <c r="P65" s="22"/>
      <c r="Q65" s="22"/>
      <c r="R65" s="22"/>
      <c r="S65" s="24"/>
      <c r="T65" s="180" t="s">
        <v>1</v>
      </c>
    </row>
    <row r="66" spans="1:20" x14ac:dyDescent="0.3">
      <c r="A66" s="21" t="s">
        <v>50</v>
      </c>
      <c r="B66" s="22"/>
      <c r="C66" s="22"/>
      <c r="D66" s="22"/>
      <c r="E66" s="22"/>
      <c r="F66" s="22"/>
      <c r="G66" s="22"/>
      <c r="H66" s="22"/>
      <c r="I66" s="22"/>
      <c r="J66" s="23"/>
      <c r="K66" s="22"/>
      <c r="L66" s="22"/>
      <c r="M66" s="22"/>
      <c r="N66" s="22"/>
      <c r="O66" s="22"/>
      <c r="P66" s="22"/>
      <c r="Q66" s="22"/>
      <c r="R66" s="22"/>
      <c r="S66" s="24"/>
      <c r="T66" s="180" t="s">
        <v>1</v>
      </c>
    </row>
    <row r="67" spans="1:20" x14ac:dyDescent="0.3">
      <c r="A67" s="21" t="s">
        <v>51</v>
      </c>
      <c r="B67" s="22"/>
      <c r="C67" s="22"/>
      <c r="D67" s="22"/>
      <c r="E67" s="22"/>
      <c r="F67" s="22"/>
      <c r="G67" s="22"/>
      <c r="H67" s="22"/>
      <c r="I67" s="22"/>
      <c r="J67" s="23"/>
      <c r="K67" s="22"/>
      <c r="L67" s="22"/>
      <c r="M67" s="22"/>
      <c r="N67" s="22"/>
      <c r="O67" s="22"/>
      <c r="P67" s="22"/>
      <c r="Q67" s="22"/>
      <c r="R67" s="22"/>
      <c r="S67" s="24"/>
      <c r="T67" s="180" t="s">
        <v>1</v>
      </c>
    </row>
    <row r="68" spans="1:20" x14ac:dyDescent="0.3">
      <c r="A68" s="25" t="s">
        <v>52</v>
      </c>
      <c r="B68" s="26"/>
      <c r="C68" s="26"/>
      <c r="D68" s="26"/>
      <c r="E68" s="26"/>
      <c r="F68" s="26"/>
      <c r="G68" s="26"/>
      <c r="H68" s="26"/>
      <c r="I68" s="26"/>
      <c r="J68" s="27"/>
      <c r="K68" s="26"/>
      <c r="L68" s="26"/>
      <c r="M68" s="26"/>
      <c r="N68" s="26"/>
      <c r="O68" s="26"/>
      <c r="P68" s="26"/>
      <c r="Q68" s="26"/>
      <c r="R68" s="26"/>
      <c r="S68" s="28"/>
      <c r="T68" s="180" t="s">
        <v>1</v>
      </c>
    </row>
    <row r="69" spans="1:20" ht="15" thickBot="1" x14ac:dyDescent="0.35">
      <c r="A69" s="181" t="s">
        <v>53</v>
      </c>
      <c r="B69" s="182">
        <f t="shared" ref="B69:S69" si="28">SUM(B58:B68)</f>
        <v>0</v>
      </c>
      <c r="C69" s="182">
        <f t="shared" si="28"/>
        <v>0</v>
      </c>
      <c r="D69" s="182">
        <f t="shared" si="28"/>
        <v>0</v>
      </c>
      <c r="E69" s="182">
        <f t="shared" si="28"/>
        <v>0</v>
      </c>
      <c r="F69" s="182">
        <f t="shared" si="28"/>
        <v>0</v>
      </c>
      <c r="G69" s="182">
        <f t="shared" si="28"/>
        <v>0</v>
      </c>
      <c r="H69" s="182">
        <f t="shared" si="28"/>
        <v>0</v>
      </c>
      <c r="I69" s="182">
        <f t="shared" si="28"/>
        <v>0</v>
      </c>
      <c r="J69" s="183">
        <f t="shared" ref="J69:K69" si="29">SUM(J58:J68)</f>
        <v>0</v>
      </c>
      <c r="K69" s="182">
        <f t="shared" si="29"/>
        <v>0</v>
      </c>
      <c r="L69" s="182">
        <f t="shared" si="28"/>
        <v>0</v>
      </c>
      <c r="M69" s="182">
        <f t="shared" si="28"/>
        <v>0</v>
      </c>
      <c r="N69" s="182">
        <f t="shared" si="28"/>
        <v>0</v>
      </c>
      <c r="O69" s="182">
        <f t="shared" si="28"/>
        <v>0</v>
      </c>
      <c r="P69" s="182">
        <f t="shared" si="28"/>
        <v>0</v>
      </c>
      <c r="Q69" s="182">
        <f t="shared" si="28"/>
        <v>0</v>
      </c>
      <c r="R69" s="182">
        <f t="shared" si="28"/>
        <v>0</v>
      </c>
      <c r="S69" s="182">
        <f t="shared" si="28"/>
        <v>0</v>
      </c>
      <c r="T69" s="184"/>
    </row>
    <row r="70" spans="1:20" x14ac:dyDescent="0.3">
      <c r="A70" s="185" t="s">
        <v>54</v>
      </c>
      <c r="B70" s="186" t="e">
        <f>(SUM(B58:S62)*6)/T43</f>
        <v>#DIV/0!</v>
      </c>
      <c r="H70" s="187"/>
      <c r="I70" s="187"/>
      <c r="J70" s="187"/>
      <c r="K70" s="187"/>
      <c r="L70" s="187"/>
      <c r="M70" s="187"/>
      <c r="N70" s="187"/>
      <c r="O70" s="187"/>
      <c r="P70" s="187"/>
      <c r="Q70" s="187"/>
      <c r="R70" s="187"/>
      <c r="S70" s="187"/>
      <c r="T70" s="187"/>
    </row>
    <row r="71" spans="1:20" x14ac:dyDescent="0.3">
      <c r="A71" s="188"/>
      <c r="B71" s="189"/>
      <c r="C71" s="189"/>
      <c r="D71" s="189"/>
      <c r="E71" s="189"/>
      <c r="F71" s="189"/>
      <c r="G71" s="189"/>
      <c r="H71" s="190"/>
      <c r="I71" s="190"/>
      <c r="J71" s="190"/>
      <c r="K71" s="190"/>
      <c r="L71" s="190"/>
      <c r="M71" s="190"/>
      <c r="N71" s="190"/>
      <c r="O71" s="190"/>
      <c r="P71" s="190"/>
      <c r="Q71" s="190"/>
      <c r="R71" s="190"/>
      <c r="S71" s="190"/>
      <c r="T71" s="191"/>
    </row>
  </sheetData>
  <sheetProtection algorithmName="SHA-512" hashValue="K1pZ9O2udaWRwJRY0NvtwyCfzZiaaJ7Xv3V6ddbR7bJorHIonRLTg/6lPch34rB8+Z8le0VdJMzsIusfw5YC5A==" saltValue="DrmYL43SRH/fRhlnuuxJgw==" spinCount="100000" sheet="1" objects="1" scenarios="1"/>
  <mergeCells count="13">
    <mergeCell ref="A10:A14"/>
    <mergeCell ref="R17:S17"/>
    <mergeCell ref="B15:T15"/>
    <mergeCell ref="B17:C17"/>
    <mergeCell ref="D17:E17"/>
    <mergeCell ref="F17:G17"/>
    <mergeCell ref="H17:I17"/>
    <mergeCell ref="L17:M17"/>
    <mergeCell ref="N17:O17"/>
    <mergeCell ref="P17:Q17"/>
    <mergeCell ref="J17:K17"/>
    <mergeCell ref="B16:I16"/>
    <mergeCell ref="J16:T16"/>
  </mergeCells>
  <phoneticPr fontId="18" type="noConversion"/>
  <conditionalFormatting sqref="C27">
    <cfRule type="cellIs" dxfId="12" priority="59" operator="lessThan">
      <formula>0.1</formula>
    </cfRule>
  </conditionalFormatting>
  <conditionalFormatting sqref="E27">
    <cfRule type="cellIs" dxfId="11" priority="58" operator="lessThan">
      <formula>0.25</formula>
    </cfRule>
  </conditionalFormatting>
  <conditionalFormatting sqref="F40:S40">
    <cfRule type="cellIs" dxfId="10" priority="31" operator="greaterThanOrEqual">
      <formula>0.22</formula>
    </cfRule>
  </conditionalFormatting>
  <conditionalFormatting sqref="G6">
    <cfRule type="expression" dxfId="9" priority="5">
      <formula>AND(G6&lt;&gt;0,OR(G6&lt;0,G6&gt;80000))</formula>
    </cfRule>
  </conditionalFormatting>
  <conditionalFormatting sqref="G27">
    <cfRule type="cellIs" dxfId="8" priority="8" operator="lessThan">
      <formula>0.4</formula>
    </cfRule>
  </conditionalFormatting>
  <conditionalFormatting sqref="I27">
    <cfRule type="cellIs" dxfId="7" priority="21" operator="lessThan">
      <formula>0.55</formula>
    </cfRule>
  </conditionalFormatting>
  <conditionalFormatting sqref="L50:T50 B50:K56 L51:S56">
    <cfRule type="cellIs" dxfId="6" priority="96" operator="lessThan">
      <formula>0</formula>
    </cfRule>
  </conditionalFormatting>
  <conditionalFormatting sqref="T2:T9">
    <cfRule type="beginsWith" dxfId="5" priority="2" operator="beginsWith" text="FA">
      <formula>LEFT(T2,LEN("FA"))="FA"</formula>
    </cfRule>
  </conditionalFormatting>
  <conditionalFormatting sqref="T48">
    <cfRule type="cellIs" dxfId="4" priority="7" operator="greaterThan">
      <formula>$T$43*10%</formula>
    </cfRule>
  </conditionalFormatting>
  <conditionalFormatting sqref="GK27">
    <cfRule type="cellIs" dxfId="3" priority="9" operator="lessThan">
      <formula>0.4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2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C0292-C1CC-4B0C-A4FD-8B069FAB1435}">
  <dimension ref="A14:J77"/>
  <sheetViews>
    <sheetView workbookViewId="0"/>
  </sheetViews>
  <sheetFormatPr defaultRowHeight="14.4" x14ac:dyDescent="0.3"/>
  <sheetData>
    <row r="14" spans="1:2" ht="15" thickBot="1" x14ac:dyDescent="0.35"/>
    <row r="15" spans="1:2" ht="15" thickBot="1" x14ac:dyDescent="0.35">
      <c r="A15" s="192"/>
      <c r="B15" s="192"/>
    </row>
    <row r="16" spans="1:2" ht="15" thickBot="1" x14ac:dyDescent="0.35">
      <c r="A16" s="192"/>
      <c r="B16" s="193"/>
    </row>
    <row r="17" spans="1:2" x14ac:dyDescent="0.3">
      <c r="A17" s="195"/>
      <c r="B17" s="200"/>
    </row>
    <row r="18" spans="1:2" ht="15" thickBot="1" x14ac:dyDescent="0.35">
      <c r="A18" s="76"/>
      <c r="B18" s="77"/>
    </row>
    <row r="19" spans="1:2" x14ac:dyDescent="0.3">
      <c r="A19" s="82"/>
      <c r="B19" s="81"/>
    </row>
    <row r="20" spans="1:2" x14ac:dyDescent="0.3">
      <c r="A20" s="4"/>
      <c r="B20" s="4"/>
    </row>
    <row r="21" spans="1:2" x14ac:dyDescent="0.3">
      <c r="A21" s="92"/>
      <c r="B21" s="92"/>
    </row>
    <row r="22" spans="1:2" x14ac:dyDescent="0.3">
      <c r="A22" s="97"/>
      <c r="B22" s="97"/>
    </row>
    <row r="23" spans="1:2" x14ac:dyDescent="0.3">
      <c r="A23" s="6"/>
      <c r="B23" s="6"/>
    </row>
    <row r="24" spans="1:2" x14ac:dyDescent="0.3">
      <c r="A24" s="102"/>
      <c r="B24" s="102"/>
    </row>
    <row r="25" spans="1:2" x14ac:dyDescent="0.3">
      <c r="A25" s="8"/>
      <c r="B25" s="8"/>
    </row>
    <row r="26" spans="1:2" x14ac:dyDescent="0.3">
      <c r="A26" s="105"/>
      <c r="B26" s="105"/>
    </row>
    <row r="27" spans="1:2" x14ac:dyDescent="0.3">
      <c r="A27" s="108"/>
      <c r="B27" s="108"/>
    </row>
    <row r="28" spans="1:2" ht="15" thickBot="1" x14ac:dyDescent="0.35">
      <c r="A28" s="114"/>
      <c r="B28" s="114"/>
    </row>
    <row r="29" spans="1:2" ht="15" thickBot="1" x14ac:dyDescent="0.35">
      <c r="A29" s="119"/>
      <c r="B29" s="119"/>
    </row>
    <row r="30" spans="1:2" x14ac:dyDescent="0.3">
      <c r="A30" s="124"/>
      <c r="B30" s="124"/>
    </row>
    <row r="31" spans="1:2" x14ac:dyDescent="0.3">
      <c r="A31" s="8"/>
      <c r="B31" s="8"/>
    </row>
    <row r="32" spans="1:2" x14ac:dyDescent="0.3">
      <c r="A32" s="105"/>
      <c r="B32" s="105"/>
    </row>
    <row r="33" spans="1:2" ht="15" thickBot="1" x14ac:dyDescent="0.35">
      <c r="A33" s="114"/>
      <c r="B33" s="114"/>
    </row>
    <row r="34" spans="1:2" x14ac:dyDescent="0.3">
      <c r="A34" s="134"/>
      <c r="B34" s="134"/>
    </row>
    <row r="35" spans="1:2" x14ac:dyDescent="0.3">
      <c r="A35" s="138"/>
      <c r="B35" s="138"/>
    </row>
    <row r="36" spans="1:2" x14ac:dyDescent="0.3">
      <c r="A36" s="102"/>
      <c r="B36" s="102"/>
    </row>
    <row r="37" spans="1:2" x14ac:dyDescent="0.3">
      <c r="A37" s="141"/>
      <c r="B37" s="141"/>
    </row>
    <row r="38" spans="1:2" x14ac:dyDescent="0.3">
      <c r="A38" s="143"/>
      <c r="B38" s="143"/>
    </row>
    <row r="39" spans="1:2" x14ac:dyDescent="0.3">
      <c r="A39" s="145"/>
      <c r="B39" s="145"/>
    </row>
    <row r="40" spans="1:2" x14ac:dyDescent="0.3">
      <c r="A40" s="151"/>
      <c r="B40" s="151"/>
    </row>
    <row r="41" spans="1:2" x14ac:dyDescent="0.3">
      <c r="A41" s="138"/>
      <c r="B41" s="138"/>
    </row>
    <row r="42" spans="1:2" ht="15" thickBot="1" x14ac:dyDescent="0.35">
      <c r="A42" s="153"/>
      <c r="B42" s="153"/>
    </row>
    <row r="43" spans="1:2" x14ac:dyDescent="0.3">
      <c r="A43" s="82"/>
      <c r="B43" s="82"/>
    </row>
    <row r="44" spans="1:2" x14ac:dyDescent="0.3">
      <c r="A44" s="13"/>
      <c r="B44" s="13"/>
    </row>
    <row r="45" spans="1:2" x14ac:dyDescent="0.3">
      <c r="A45" s="15"/>
      <c r="B45" s="15"/>
    </row>
    <row r="46" spans="1:2" x14ac:dyDescent="0.3">
      <c r="A46" s="159"/>
      <c r="B46" s="159"/>
    </row>
    <row r="47" spans="1:2" x14ac:dyDescent="0.3">
      <c r="A47" s="102"/>
      <c r="B47" s="102"/>
    </row>
    <row r="48" spans="1:2" x14ac:dyDescent="0.3">
      <c r="A48" s="4"/>
      <c r="B48" s="4"/>
    </row>
    <row r="49" spans="1:2" ht="15" thickBot="1" x14ac:dyDescent="0.35">
      <c r="A49" s="162"/>
      <c r="B49" s="162"/>
    </row>
    <row r="50" spans="1:2" ht="15" thickBot="1" x14ac:dyDescent="0.35">
      <c r="A50" s="166"/>
      <c r="B50" s="166"/>
    </row>
    <row r="51" spans="1:2" x14ac:dyDescent="0.3">
      <c r="A51" s="170"/>
      <c r="B51" s="170"/>
    </row>
    <row r="52" spans="1:2" x14ac:dyDescent="0.3">
      <c r="A52" s="170"/>
      <c r="B52" s="170"/>
    </row>
    <row r="53" spans="1:2" x14ac:dyDescent="0.3">
      <c r="A53" s="170"/>
      <c r="B53" s="170"/>
    </row>
    <row r="54" spans="1:2" x14ac:dyDescent="0.3">
      <c r="A54" s="170"/>
      <c r="B54" s="170"/>
    </row>
    <row r="55" spans="1:2" x14ac:dyDescent="0.3">
      <c r="A55" s="170"/>
      <c r="B55" s="170"/>
    </row>
    <row r="56" spans="1:2" ht="15" thickBot="1" x14ac:dyDescent="0.35">
      <c r="A56" s="170"/>
      <c r="B56" s="170"/>
    </row>
    <row r="57" spans="1:2" x14ac:dyDescent="0.3">
      <c r="A57" s="177"/>
      <c r="B57" s="177"/>
    </row>
    <row r="58" spans="1:2" x14ac:dyDescent="0.3">
      <c r="A58" s="18"/>
      <c r="B58" s="18"/>
    </row>
    <row r="59" spans="1:2" x14ac:dyDescent="0.3">
      <c r="A59" s="22"/>
      <c r="B59" s="22"/>
    </row>
    <row r="60" spans="1:2" x14ac:dyDescent="0.3">
      <c r="A60" s="22"/>
      <c r="B60" s="22"/>
    </row>
    <row r="61" spans="1:2" x14ac:dyDescent="0.3">
      <c r="A61" s="22"/>
      <c r="B61" s="22"/>
    </row>
    <row r="62" spans="1:2" x14ac:dyDescent="0.3">
      <c r="A62" s="22"/>
      <c r="B62" s="22"/>
    </row>
    <row r="63" spans="1:2" x14ac:dyDescent="0.3">
      <c r="A63" s="22"/>
      <c r="B63" s="22"/>
    </row>
    <row r="64" spans="1:2" x14ac:dyDescent="0.3">
      <c r="A64" s="22"/>
      <c r="B64" s="22"/>
    </row>
    <row r="65" spans="1:10" x14ac:dyDescent="0.3">
      <c r="A65" s="22"/>
      <c r="B65" s="22"/>
    </row>
    <row r="66" spans="1:10" x14ac:dyDescent="0.3">
      <c r="A66" s="22"/>
      <c r="B66" s="22"/>
    </row>
    <row r="67" spans="1:10" x14ac:dyDescent="0.3">
      <c r="A67" s="22"/>
      <c r="B67" s="22"/>
    </row>
    <row r="68" spans="1:10" x14ac:dyDescent="0.3">
      <c r="A68" s="26"/>
      <c r="B68" s="26"/>
    </row>
    <row r="69" spans="1:10" ht="15" thickBot="1" x14ac:dyDescent="0.35">
      <c r="A69" s="182"/>
      <c r="B69" s="182"/>
    </row>
    <row r="70" spans="1:10" x14ac:dyDescent="0.3">
      <c r="A70" s="187"/>
      <c r="B70" s="187"/>
    </row>
    <row r="71" spans="1:10" x14ac:dyDescent="0.3">
      <c r="A71" s="190"/>
      <c r="B71" s="190"/>
    </row>
    <row r="72" spans="1:10" x14ac:dyDescent="0.3">
      <c r="A72" s="104"/>
      <c r="B72" s="105"/>
      <c r="C72" s="105"/>
      <c r="D72" s="105"/>
      <c r="E72" s="105"/>
      <c r="F72" s="105"/>
      <c r="G72" s="105"/>
      <c r="H72" s="105"/>
      <c r="I72" s="105"/>
      <c r="J72" s="106"/>
    </row>
    <row r="73" spans="1:10" x14ac:dyDescent="0.3">
      <c r="A73" s="107"/>
      <c r="B73" s="108"/>
      <c r="C73" s="109"/>
      <c r="D73" s="109"/>
      <c r="E73" s="109"/>
      <c r="F73" s="109"/>
      <c r="G73" s="109"/>
      <c r="H73" s="109"/>
      <c r="I73" s="109"/>
      <c r="J73" s="110"/>
    </row>
    <row r="74" spans="1:10" x14ac:dyDescent="0.3">
      <c r="A74" s="104"/>
      <c r="B74" s="105"/>
      <c r="C74" s="105"/>
      <c r="D74" s="105"/>
      <c r="E74" s="105"/>
      <c r="F74" s="105"/>
      <c r="G74" s="105"/>
      <c r="H74" s="105"/>
      <c r="I74" s="105"/>
      <c r="J74" s="106"/>
    </row>
    <row r="75" spans="1:10" x14ac:dyDescent="0.3">
      <c r="A75" s="101"/>
      <c r="B75" s="102"/>
      <c r="C75" s="102"/>
      <c r="D75" s="102"/>
      <c r="E75" s="102"/>
      <c r="F75" s="102"/>
      <c r="G75" s="102"/>
      <c r="H75" s="102"/>
      <c r="I75" s="102"/>
      <c r="J75" s="102"/>
    </row>
    <row r="76" spans="1:10" x14ac:dyDescent="0.3">
      <c r="A76" s="137"/>
      <c r="B76" s="138"/>
      <c r="C76" s="138"/>
      <c r="D76" s="138"/>
      <c r="E76" s="138"/>
      <c r="F76" s="138"/>
      <c r="G76" s="138"/>
      <c r="H76" s="138"/>
      <c r="I76" s="138"/>
      <c r="J76" s="138"/>
    </row>
    <row r="77" spans="1:10" ht="15" thickBot="1" x14ac:dyDescent="0.35">
      <c r="A77" s="161"/>
      <c r="B77" s="162"/>
      <c r="C77" s="162"/>
      <c r="D77" s="162"/>
      <c r="E77" s="162"/>
      <c r="F77" s="162"/>
      <c r="G77" s="162"/>
      <c r="H77" s="162"/>
      <c r="I77" s="162"/>
      <c r="J77" s="162"/>
    </row>
  </sheetData>
  <mergeCells count="1">
    <mergeCell ref="A17:B17"/>
  </mergeCells>
  <conditionalFormatting sqref="A40:B40">
    <cfRule type="cellIs" dxfId="2" priority="2" operator="greaterThanOrEqual">
      <formula>0.22</formula>
    </cfRule>
  </conditionalFormatting>
  <conditionalFormatting sqref="A50:B56">
    <cfRule type="cellIs" dxfId="1" priority="3" operator="lessThan">
      <formula>0</formula>
    </cfRule>
  </conditionalFormatting>
  <conditionalFormatting sqref="B27">
    <cfRule type="cellIs" dxfId="0" priority="1" operator="lessThan">
      <formula>0.7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E08111F92DE2043B54C190C059CF613" ma:contentTypeVersion="15" ma:contentTypeDescription="Utwórz nowy dokument." ma:contentTypeScope="" ma:versionID="67eab58b04c5b0acc4af7fe1a725f130">
  <xsd:schema xmlns:xsd="http://www.w3.org/2001/XMLSchema" xmlns:xs="http://www.w3.org/2001/XMLSchema" xmlns:p="http://schemas.microsoft.com/office/2006/metadata/properties" xmlns:ns2="64a265bd-06ac-493e-ba66-480fe28d8ce9" xmlns:ns3="aeb73b0b-a3bc-458b-bab0-d6b0dad7cb0a" targetNamespace="http://schemas.microsoft.com/office/2006/metadata/properties" ma:root="true" ma:fieldsID="5b32e0ce86beff6f6b726276000d71ef" ns2:_="" ns3:_="">
    <xsd:import namespace="64a265bd-06ac-493e-ba66-480fe28d8ce9"/>
    <xsd:import namespace="aeb73b0b-a3bc-458b-bab0-d6b0dad7cb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a265bd-06ac-493e-ba66-480fe28d8c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Tagi obrazów" ma:readOnly="false" ma:fieldId="{5cf76f15-5ced-4ddc-b409-7134ff3c332f}" ma:taxonomyMulti="true" ma:sspId="0da6c2b0-0d3f-48bc-a5e3-e2410f9d8c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b73b0b-a3bc-458b-bab0-d6b0dad7cb0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6dcf515-9b08-4374-8b28-3ef51893e63e}" ma:internalName="TaxCatchAll" ma:showField="CatchAllData" ma:web="aeb73b0b-a3bc-458b-bab0-d6b0dad7cb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a265bd-06ac-493e-ba66-480fe28d8ce9">
      <Terms xmlns="http://schemas.microsoft.com/office/infopath/2007/PartnerControls"/>
    </lcf76f155ced4ddcb4097134ff3c332f>
    <TaxCatchAll xmlns="aeb73b0b-a3bc-458b-bab0-d6b0dad7cb0a" xsi:nil="true"/>
  </documentManagement>
</p:properties>
</file>

<file path=customXml/itemProps1.xml><?xml version="1.0" encoding="utf-8"?>
<ds:datastoreItem xmlns:ds="http://schemas.openxmlformats.org/officeDocument/2006/customXml" ds:itemID="{6504F5CE-4A96-494E-B590-7DFD21A4D481}"/>
</file>

<file path=customXml/itemProps2.xml><?xml version="1.0" encoding="utf-8"?>
<ds:datastoreItem xmlns:ds="http://schemas.openxmlformats.org/officeDocument/2006/customXml" ds:itemID="{54FBA5FC-7001-45AF-BEC3-3D6D3AB8EA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3041FA-6806-4FFB-8076-CFCFE78E2598}"/>
</file>

<file path=docMetadata/LabelInfo.xml><?xml version="1.0" encoding="utf-8"?>
<clbl:labelList xmlns:clbl="http://schemas.microsoft.com/office/2020/mipLabelMetadata">
  <clbl:label id="{6a7e4972-a3b7-4d51-a933-10309688c2b7}" enabled="1" method="Privileged" siteId="{0d2b6bbb-a69c-41e8-9ef1-c035572bd00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Model 1 - Commitment</vt:lpstr>
      <vt:lpstr>'Model 1 - Commitment'!Print_Area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2016-12-19T10:21:51Z</dcterms:created>
  <dcterms:modified xsi:type="dcterms:W3CDTF">2026-04-16T09:49:39Z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7e4972-a3b7-4d51-a933-10309688c2b7_Enabled">
    <vt:lpwstr>True</vt:lpwstr>
  </property>
  <property fmtid="{D5CDD505-2E9C-101B-9397-08002B2CF9AE}" pid="3" name="MSIP_Label_6a7e4972-a3b7-4d51-a933-10309688c2b7_SiteId">
    <vt:lpwstr>0d2b6bbb-a69c-41e8-9ef1-c035572bd00e</vt:lpwstr>
  </property>
  <property fmtid="{D5CDD505-2E9C-101B-9397-08002B2CF9AE}" pid="4" name="MSIP_Label_6a7e4972-a3b7-4d51-a933-10309688c2b7_Ref">
    <vt:lpwstr>https://api.informationprotection.azure.com/api/0d2b6bbb-a69c-41e8-9ef1-c035572bd00e</vt:lpwstr>
  </property>
  <property fmtid="{D5CDD505-2E9C-101B-9397-08002B2CF9AE}" pid="5" name="MSIP_Label_6a7e4972-a3b7-4d51-a933-10309688c2b7_Owner">
    <vt:lpwstr>jaroslaw.wieckowski@pfrventures.pl</vt:lpwstr>
  </property>
  <property fmtid="{D5CDD505-2E9C-101B-9397-08002B2CF9AE}" pid="6" name="MSIP_Label_6a7e4972-a3b7-4d51-a933-10309688c2b7_SetDate">
    <vt:lpwstr>2017-11-08T16:16:03.5233321+01:00</vt:lpwstr>
  </property>
  <property fmtid="{D5CDD505-2E9C-101B-9397-08002B2CF9AE}" pid="7" name="MSIP_Label_6a7e4972-a3b7-4d51-a933-10309688c2b7_Name">
    <vt:lpwstr>Publiczne</vt:lpwstr>
  </property>
  <property fmtid="{D5CDD505-2E9C-101B-9397-08002B2CF9AE}" pid="8" name="MSIP_Label_6a7e4972-a3b7-4d51-a933-10309688c2b7_Application">
    <vt:lpwstr>Microsoft Azure Information Protection</vt:lpwstr>
  </property>
  <property fmtid="{D5CDD505-2E9C-101B-9397-08002B2CF9AE}" pid="9" name="MSIP_Label_6a7e4972-a3b7-4d51-a933-10309688c2b7_Extended_MSFT_Method">
    <vt:lpwstr>Automatic</vt:lpwstr>
  </property>
  <property fmtid="{D5CDD505-2E9C-101B-9397-08002B2CF9AE}" pid="10" name="Sensitivity">
    <vt:lpwstr>Publiczne</vt:lpwstr>
  </property>
  <property fmtid="{D5CDD505-2E9C-101B-9397-08002B2CF9AE}" pid="11" name="ContentTypeId">
    <vt:lpwstr>0x0101003E08111F92DE2043B54C190C059CF613</vt:lpwstr>
  </property>
</Properties>
</file>